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TS3210DB6C\share\D\100委託業務　関係\000報酬\"/>
    </mc:Choice>
  </mc:AlternateContent>
  <xr:revisionPtr revIDLastSave="0" documentId="13_ncr:1_{25131398-2761-4ECC-B83D-CE16707D2280}" xr6:coauthVersionLast="47" xr6:coauthVersionMax="47" xr10:uidLastSave="{00000000-0000-0000-0000-000000000000}"/>
  <bookViews>
    <workbookView xWindow="4275" yWindow="600" windowWidth="25545" windowHeight="14880" xr2:uid="{00000000-000D-0000-FFFF-FFFF00000000}"/>
  </bookViews>
  <sheets>
    <sheet name="取り扱い説明" sheetId="17" r:id="rId1"/>
    <sheet name="積算" sheetId="1" r:id="rId2"/>
    <sheet name="Sheet1" sheetId="18" r:id="rId3"/>
  </sheets>
  <externalReferences>
    <externalReference r:id="rId4"/>
  </externalReferences>
  <definedNames>
    <definedName name="Data_3">[1]積算!$E$13:$J$35</definedName>
    <definedName name="Data_4">[1]積算!$E$39:$J$61</definedName>
    <definedName name="Data_5">[1]積算!$AI$6:$AS$28</definedName>
    <definedName name="Data_6">[1]積算!$AV$6:$BF$26</definedName>
    <definedName name="_xlnm.Print_Area" localSheetId="1">積算!$B$3:$M$46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 i="18" l="1"/>
  <c r="Z23" i="1" s="1"/>
  <c r="AB4" i="18"/>
  <c r="Y23" i="1" s="1"/>
  <c r="AA4" i="18"/>
  <c r="T4" i="18"/>
  <c r="S4" i="18"/>
  <c r="L4" i="18"/>
  <c r="T23" i="1" s="1"/>
  <c r="M4" i="18"/>
  <c r="U23" i="1" s="1"/>
  <c r="K4" i="18"/>
  <c r="S109" i="18"/>
  <c r="T109" i="18"/>
  <c r="T110" i="18" s="1"/>
  <c r="U109" i="18"/>
  <c r="W109" i="18"/>
  <c r="W110" i="18" s="1"/>
  <c r="X109" i="18"/>
  <c r="Y109" i="18"/>
  <c r="Y110" i="18" s="1"/>
  <c r="Y111" i="18" s="1"/>
  <c r="Y112" i="18" s="1"/>
  <c r="Y113" i="18" s="1"/>
  <c r="Y114" i="18" s="1"/>
  <c r="Y115" i="18" s="1"/>
  <c r="Y116" i="18" s="1"/>
  <c r="Y117" i="18" s="1"/>
  <c r="Y118" i="18" s="1"/>
  <c r="Y119" i="18" s="1"/>
  <c r="Y120" i="18" s="1"/>
  <c r="Y121" i="18" s="1"/>
  <c r="Y122" i="18" s="1"/>
  <c r="Y123" i="18" s="1"/>
  <c r="Y124" i="18" s="1"/>
  <c r="Y125" i="18" s="1"/>
  <c r="Y126" i="18" s="1"/>
  <c r="Y127" i="18" s="1"/>
  <c r="Y128" i="18" s="1"/>
  <c r="Y129" i="18" s="1"/>
  <c r="Y130" i="18" s="1"/>
  <c r="Y131" i="18" s="1"/>
  <c r="Y132" i="18" s="1"/>
  <c r="Y133" i="18" s="1"/>
  <c r="Y134" i="18" s="1"/>
  <c r="Y135" i="18" s="1"/>
  <c r="Y136" i="18" s="1"/>
  <c r="Y137" i="18" s="1"/>
  <c r="Y138" i="18" s="1"/>
  <c r="Y139" i="18" s="1"/>
  <c r="Y140" i="18" s="1"/>
  <c r="Y141" i="18" s="1"/>
  <c r="Y142" i="18" s="1"/>
  <c r="Y143" i="18" s="1"/>
  <c r="Y144" i="18" s="1"/>
  <c r="Y145" i="18" s="1"/>
  <c r="Y146" i="18" s="1"/>
  <c r="Y147" i="18" s="1"/>
  <c r="Y148" i="18" s="1"/>
  <c r="Y149" i="18" s="1"/>
  <c r="Y150" i="18" s="1"/>
  <c r="Y151" i="18" s="1"/>
  <c r="Y152" i="18" s="1"/>
  <c r="Y153" i="18" s="1"/>
  <c r="Y154" i="18" s="1"/>
  <c r="Y155" i="18" s="1"/>
  <c r="Y156" i="18" s="1"/>
  <c r="Y157" i="18" s="1"/>
  <c r="Y158" i="18" s="1"/>
  <c r="Y159" i="18" s="1"/>
  <c r="Y160" i="18" s="1"/>
  <c r="Y161" i="18" s="1"/>
  <c r="Y162" i="18" s="1"/>
  <c r="Y163" i="18" s="1"/>
  <c r="Y164" i="18" s="1"/>
  <c r="Y165" i="18" s="1"/>
  <c r="Y166" i="18" s="1"/>
  <c r="Y167" i="18" s="1"/>
  <c r="Y168" i="18" s="1"/>
  <c r="Y169" i="18" s="1"/>
  <c r="Y170" i="18" s="1"/>
  <c r="Y171" i="18" s="1"/>
  <c r="Y172" i="18" s="1"/>
  <c r="Y173" i="18" s="1"/>
  <c r="Y174" i="18" s="1"/>
  <c r="Y175" i="18" s="1"/>
  <c r="Y176" i="18" s="1"/>
  <c r="Y177" i="18" s="1"/>
  <c r="Y178" i="18" s="1"/>
  <c r="Y179" i="18" s="1"/>
  <c r="Y180" i="18" s="1"/>
  <c r="Y181" i="18" s="1"/>
  <c r="Y182" i="18" s="1"/>
  <c r="Y183" i="18" s="1"/>
  <c r="Y184" i="18" s="1"/>
  <c r="Y185" i="18" s="1"/>
  <c r="Y186" i="18" s="1"/>
  <c r="Y187" i="18" s="1"/>
  <c r="Y188" i="18" s="1"/>
  <c r="Y189" i="18" s="1"/>
  <c r="Y190" i="18" s="1"/>
  <c r="Y191" i="18" s="1"/>
  <c r="Y192" i="18" s="1"/>
  <c r="Y193" i="18" s="1"/>
  <c r="Y194" i="18" s="1"/>
  <c r="Y195" i="18" s="1"/>
  <c r="Y196" i="18" s="1"/>
  <c r="Y197" i="18" s="1"/>
  <c r="Y198" i="18" s="1"/>
  <c r="Y199" i="18" s="1"/>
  <c r="Y200" i="18" s="1"/>
  <c r="Y201" i="18" s="1"/>
  <c r="Y202" i="18" s="1"/>
  <c r="Y203" i="18" s="1"/>
  <c r="Y204" i="18" s="1"/>
  <c r="Y205" i="18" s="1"/>
  <c r="Y206" i="18" s="1"/>
  <c r="AA109" i="18"/>
  <c r="AB109" i="18"/>
  <c r="AB110" i="18" s="1"/>
  <c r="AC109" i="18"/>
  <c r="S110" i="18"/>
  <c r="S111" i="18" s="1"/>
  <c r="U110" i="18"/>
  <c r="U111" i="18" s="1"/>
  <c r="U112" i="18" s="1"/>
  <c r="U113" i="18" s="1"/>
  <c r="U114" i="18" s="1"/>
  <c r="U115" i="18" s="1"/>
  <c r="U116" i="18" s="1"/>
  <c r="U117" i="18" s="1"/>
  <c r="U118" i="18" s="1"/>
  <c r="U119" i="18" s="1"/>
  <c r="U120" i="18" s="1"/>
  <c r="U121" i="18" s="1"/>
  <c r="U122" i="18" s="1"/>
  <c r="U123" i="18" s="1"/>
  <c r="U124" i="18" s="1"/>
  <c r="U125" i="18" s="1"/>
  <c r="U126" i="18" s="1"/>
  <c r="U127" i="18" s="1"/>
  <c r="U128" i="18" s="1"/>
  <c r="U129" i="18" s="1"/>
  <c r="U130" i="18" s="1"/>
  <c r="U131" i="18" s="1"/>
  <c r="U132" i="18" s="1"/>
  <c r="U133" i="18" s="1"/>
  <c r="U134" i="18" s="1"/>
  <c r="U135" i="18" s="1"/>
  <c r="U136" i="18" s="1"/>
  <c r="U137" i="18" s="1"/>
  <c r="U138" i="18" s="1"/>
  <c r="U139" i="18" s="1"/>
  <c r="U140" i="18" s="1"/>
  <c r="U141" i="18" s="1"/>
  <c r="U142" i="18" s="1"/>
  <c r="U143" i="18" s="1"/>
  <c r="U144" i="18" s="1"/>
  <c r="U145" i="18" s="1"/>
  <c r="U146" i="18" s="1"/>
  <c r="U147" i="18" s="1"/>
  <c r="U148" i="18" s="1"/>
  <c r="U149" i="18" s="1"/>
  <c r="U150" i="18" s="1"/>
  <c r="U151" i="18" s="1"/>
  <c r="U152" i="18" s="1"/>
  <c r="U153" i="18" s="1"/>
  <c r="U154" i="18" s="1"/>
  <c r="U155" i="18" s="1"/>
  <c r="U156" i="18" s="1"/>
  <c r="U157" i="18" s="1"/>
  <c r="U158" i="18" s="1"/>
  <c r="U159" i="18" s="1"/>
  <c r="U160" i="18" s="1"/>
  <c r="U161" i="18" s="1"/>
  <c r="U162" i="18" s="1"/>
  <c r="U163" i="18" s="1"/>
  <c r="U164" i="18" s="1"/>
  <c r="U165" i="18" s="1"/>
  <c r="U166" i="18" s="1"/>
  <c r="U167" i="18" s="1"/>
  <c r="U168" i="18" s="1"/>
  <c r="U169" i="18" s="1"/>
  <c r="U170" i="18" s="1"/>
  <c r="U171" i="18" s="1"/>
  <c r="U172" i="18" s="1"/>
  <c r="U173" i="18" s="1"/>
  <c r="U174" i="18" s="1"/>
  <c r="U175" i="18" s="1"/>
  <c r="U176" i="18" s="1"/>
  <c r="U177" i="18" s="1"/>
  <c r="U178" i="18" s="1"/>
  <c r="U179" i="18" s="1"/>
  <c r="U180" i="18" s="1"/>
  <c r="U181" i="18" s="1"/>
  <c r="U182" i="18" s="1"/>
  <c r="U183" i="18" s="1"/>
  <c r="U184" i="18" s="1"/>
  <c r="U185" i="18" s="1"/>
  <c r="U186" i="18" s="1"/>
  <c r="U187" i="18" s="1"/>
  <c r="U188" i="18" s="1"/>
  <c r="U189" i="18" s="1"/>
  <c r="U190" i="18" s="1"/>
  <c r="U191" i="18" s="1"/>
  <c r="U192" i="18" s="1"/>
  <c r="U193" i="18" s="1"/>
  <c r="U194" i="18" s="1"/>
  <c r="U195" i="18" s="1"/>
  <c r="U196" i="18" s="1"/>
  <c r="U197" i="18" s="1"/>
  <c r="U198" i="18" s="1"/>
  <c r="U199" i="18" s="1"/>
  <c r="U200" i="18" s="1"/>
  <c r="U201" i="18" s="1"/>
  <c r="U202" i="18" s="1"/>
  <c r="U203" i="18" s="1"/>
  <c r="U204" i="18" s="1"/>
  <c r="U205" i="18" s="1"/>
  <c r="U206" i="18" s="1"/>
  <c r="X110" i="18"/>
  <c r="X111" i="18" s="1"/>
  <c r="X112" i="18" s="1"/>
  <c r="X113" i="18" s="1"/>
  <c r="X114" i="18" s="1"/>
  <c r="X115" i="18" s="1"/>
  <c r="X116" i="18" s="1"/>
  <c r="X117" i="18" s="1"/>
  <c r="X118" i="18" s="1"/>
  <c r="X119" i="18" s="1"/>
  <c r="X120" i="18" s="1"/>
  <c r="X121" i="18" s="1"/>
  <c r="X122" i="18" s="1"/>
  <c r="X123" i="18" s="1"/>
  <c r="X124" i="18" s="1"/>
  <c r="X125" i="18" s="1"/>
  <c r="X126" i="18" s="1"/>
  <c r="X127" i="18" s="1"/>
  <c r="X128" i="18" s="1"/>
  <c r="X129" i="18" s="1"/>
  <c r="X130" i="18" s="1"/>
  <c r="X131" i="18" s="1"/>
  <c r="X132" i="18" s="1"/>
  <c r="X133" i="18" s="1"/>
  <c r="X134" i="18" s="1"/>
  <c r="X135" i="18" s="1"/>
  <c r="X136" i="18" s="1"/>
  <c r="X137" i="18" s="1"/>
  <c r="X138" i="18" s="1"/>
  <c r="X139" i="18" s="1"/>
  <c r="X140" i="18" s="1"/>
  <c r="X141" i="18" s="1"/>
  <c r="X142" i="18" s="1"/>
  <c r="X143" i="18" s="1"/>
  <c r="X144" i="18" s="1"/>
  <c r="X145" i="18" s="1"/>
  <c r="X146" i="18" s="1"/>
  <c r="X147" i="18" s="1"/>
  <c r="X148" i="18" s="1"/>
  <c r="X149" i="18" s="1"/>
  <c r="X150" i="18" s="1"/>
  <c r="X151" i="18" s="1"/>
  <c r="X152" i="18" s="1"/>
  <c r="X153" i="18" s="1"/>
  <c r="X154" i="18" s="1"/>
  <c r="X155" i="18" s="1"/>
  <c r="X156" i="18" s="1"/>
  <c r="X157" i="18" s="1"/>
  <c r="X158" i="18" s="1"/>
  <c r="X159" i="18" s="1"/>
  <c r="X160" i="18" s="1"/>
  <c r="X161" i="18" s="1"/>
  <c r="X162" i="18" s="1"/>
  <c r="X163" i="18" s="1"/>
  <c r="X164" i="18" s="1"/>
  <c r="X165" i="18" s="1"/>
  <c r="X166" i="18" s="1"/>
  <c r="X167" i="18" s="1"/>
  <c r="X168" i="18" s="1"/>
  <c r="X169" i="18" s="1"/>
  <c r="X170" i="18" s="1"/>
  <c r="X171" i="18" s="1"/>
  <c r="X172" i="18" s="1"/>
  <c r="X173" i="18" s="1"/>
  <c r="X174" i="18" s="1"/>
  <c r="X175" i="18" s="1"/>
  <c r="X176" i="18" s="1"/>
  <c r="X177" i="18" s="1"/>
  <c r="X178" i="18" s="1"/>
  <c r="X179" i="18" s="1"/>
  <c r="X180" i="18" s="1"/>
  <c r="X181" i="18" s="1"/>
  <c r="X182" i="18" s="1"/>
  <c r="X183" i="18" s="1"/>
  <c r="X184" i="18" s="1"/>
  <c r="X185" i="18" s="1"/>
  <c r="X186" i="18" s="1"/>
  <c r="X187" i="18" s="1"/>
  <c r="X188" i="18" s="1"/>
  <c r="X189" i="18" s="1"/>
  <c r="X190" i="18" s="1"/>
  <c r="X191" i="18" s="1"/>
  <c r="X192" i="18" s="1"/>
  <c r="X193" i="18" s="1"/>
  <c r="X194" i="18" s="1"/>
  <c r="X195" i="18" s="1"/>
  <c r="X196" i="18" s="1"/>
  <c r="X197" i="18" s="1"/>
  <c r="X198" i="18" s="1"/>
  <c r="X199" i="18" s="1"/>
  <c r="X200" i="18" s="1"/>
  <c r="X201" i="18" s="1"/>
  <c r="X202" i="18" s="1"/>
  <c r="X203" i="18" s="1"/>
  <c r="X204" i="18" s="1"/>
  <c r="X205" i="18" s="1"/>
  <c r="X206" i="18" s="1"/>
  <c r="AA110" i="18"/>
  <c r="AA111" i="18" s="1"/>
  <c r="AC110" i="18"/>
  <c r="T111" i="18"/>
  <c r="T112" i="18" s="1"/>
  <c r="W111" i="18"/>
  <c r="W112" i="18" s="1"/>
  <c r="W113" i="18" s="1"/>
  <c r="W114" i="18" s="1"/>
  <c r="W115" i="18" s="1"/>
  <c r="W116" i="18" s="1"/>
  <c r="W117" i="18" s="1"/>
  <c r="W118" i="18" s="1"/>
  <c r="W119" i="18" s="1"/>
  <c r="W120" i="18" s="1"/>
  <c r="W121" i="18" s="1"/>
  <c r="W122" i="18" s="1"/>
  <c r="W123" i="18" s="1"/>
  <c r="W124" i="18" s="1"/>
  <c r="W125" i="18" s="1"/>
  <c r="W126" i="18" s="1"/>
  <c r="W127" i="18" s="1"/>
  <c r="W128" i="18" s="1"/>
  <c r="W129" i="18" s="1"/>
  <c r="W130" i="18" s="1"/>
  <c r="W131" i="18" s="1"/>
  <c r="W132" i="18" s="1"/>
  <c r="W133" i="18" s="1"/>
  <c r="W134" i="18" s="1"/>
  <c r="W135" i="18" s="1"/>
  <c r="W136" i="18" s="1"/>
  <c r="W137" i="18" s="1"/>
  <c r="W138" i="18" s="1"/>
  <c r="W139" i="18" s="1"/>
  <c r="W140" i="18" s="1"/>
  <c r="W141" i="18" s="1"/>
  <c r="W142" i="18" s="1"/>
  <c r="W143" i="18" s="1"/>
  <c r="W144" i="18" s="1"/>
  <c r="W145" i="18" s="1"/>
  <c r="W146" i="18" s="1"/>
  <c r="W147" i="18" s="1"/>
  <c r="W148" i="18" s="1"/>
  <c r="W149" i="18" s="1"/>
  <c r="W150" i="18" s="1"/>
  <c r="W151" i="18" s="1"/>
  <c r="W152" i="18" s="1"/>
  <c r="W153" i="18" s="1"/>
  <c r="W154" i="18" s="1"/>
  <c r="W155" i="18" s="1"/>
  <c r="W156" i="18" s="1"/>
  <c r="W157" i="18" s="1"/>
  <c r="W158" i="18" s="1"/>
  <c r="W159" i="18" s="1"/>
  <c r="W160" i="18" s="1"/>
  <c r="W161" i="18" s="1"/>
  <c r="W162" i="18" s="1"/>
  <c r="W163" i="18" s="1"/>
  <c r="W164" i="18" s="1"/>
  <c r="W165" i="18" s="1"/>
  <c r="W166" i="18" s="1"/>
  <c r="W167" i="18" s="1"/>
  <c r="W168" i="18" s="1"/>
  <c r="W169" i="18" s="1"/>
  <c r="W170" i="18" s="1"/>
  <c r="W171" i="18" s="1"/>
  <c r="W172" i="18" s="1"/>
  <c r="W173" i="18" s="1"/>
  <c r="W174" i="18" s="1"/>
  <c r="W175" i="18" s="1"/>
  <c r="W176" i="18" s="1"/>
  <c r="W177" i="18" s="1"/>
  <c r="W178" i="18" s="1"/>
  <c r="W179" i="18" s="1"/>
  <c r="W180" i="18" s="1"/>
  <c r="W181" i="18" s="1"/>
  <c r="W182" i="18" s="1"/>
  <c r="W183" i="18" s="1"/>
  <c r="W184" i="18" s="1"/>
  <c r="W185" i="18" s="1"/>
  <c r="W186" i="18" s="1"/>
  <c r="W187" i="18" s="1"/>
  <c r="W188" i="18" s="1"/>
  <c r="W189" i="18" s="1"/>
  <c r="W190" i="18" s="1"/>
  <c r="W191" i="18" s="1"/>
  <c r="W192" i="18" s="1"/>
  <c r="W193" i="18" s="1"/>
  <c r="W194" i="18" s="1"/>
  <c r="W195" i="18" s="1"/>
  <c r="W196" i="18" s="1"/>
  <c r="W197" i="18" s="1"/>
  <c r="W198" i="18" s="1"/>
  <c r="W199" i="18" s="1"/>
  <c r="W200" i="18" s="1"/>
  <c r="W201" i="18" s="1"/>
  <c r="W202" i="18" s="1"/>
  <c r="W203" i="18" s="1"/>
  <c r="W204" i="18" s="1"/>
  <c r="W205" i="18" s="1"/>
  <c r="W206" i="18" s="1"/>
  <c r="AB111" i="18"/>
  <c r="AB112" i="18" s="1"/>
  <c r="AC111" i="18"/>
  <c r="S112" i="18"/>
  <c r="S113" i="18" s="1"/>
  <c r="AA112" i="18"/>
  <c r="AA113" i="18" s="1"/>
  <c r="AC112" i="18"/>
  <c r="T113" i="18"/>
  <c r="T114" i="18" s="1"/>
  <c r="AB113" i="18"/>
  <c r="AB114" i="18" s="1"/>
  <c r="AC113" i="18"/>
  <c r="S114" i="18"/>
  <c r="S115" i="18" s="1"/>
  <c r="AA114" i="18"/>
  <c r="AA115" i="18" s="1"/>
  <c r="AC114" i="18"/>
  <c r="T115" i="18"/>
  <c r="T116" i="18" s="1"/>
  <c r="AB115" i="18"/>
  <c r="AB116" i="18" s="1"/>
  <c r="AC115" i="18"/>
  <c r="S116" i="18"/>
  <c r="S117" i="18" s="1"/>
  <c r="AA116" i="18"/>
  <c r="AA117" i="18" s="1"/>
  <c r="AC116" i="18"/>
  <c r="T117" i="18"/>
  <c r="T118" i="18" s="1"/>
  <c r="AB117" i="18"/>
  <c r="AB118" i="18" s="1"/>
  <c r="AC117" i="18"/>
  <c r="S118" i="18"/>
  <c r="S119" i="18" s="1"/>
  <c r="AA118" i="18"/>
  <c r="AA119" i="18" s="1"/>
  <c r="AC118" i="18"/>
  <c r="T119" i="18"/>
  <c r="T120" i="18" s="1"/>
  <c r="AB119" i="18"/>
  <c r="AB120" i="18" s="1"/>
  <c r="AC119" i="18"/>
  <c r="S120" i="18"/>
  <c r="S121" i="18" s="1"/>
  <c r="AA120" i="18"/>
  <c r="AA121" i="18" s="1"/>
  <c r="AC120" i="18"/>
  <c r="T121" i="18"/>
  <c r="T122" i="18" s="1"/>
  <c r="AB121" i="18"/>
  <c r="AB122" i="18" s="1"/>
  <c r="AC121" i="18"/>
  <c r="S122" i="18"/>
  <c r="S123" i="18" s="1"/>
  <c r="AA122" i="18"/>
  <c r="AA123" i="18" s="1"/>
  <c r="AC122" i="18"/>
  <c r="T123" i="18"/>
  <c r="T124" i="18" s="1"/>
  <c r="AB123" i="18"/>
  <c r="AB124" i="18" s="1"/>
  <c r="AC123" i="18"/>
  <c r="S124" i="18"/>
  <c r="S125" i="18" s="1"/>
  <c r="AA124" i="18"/>
  <c r="AA125" i="18" s="1"/>
  <c r="AC124" i="18"/>
  <c r="T125" i="18"/>
  <c r="T126" i="18" s="1"/>
  <c r="AB125" i="18"/>
  <c r="AB126" i="18" s="1"/>
  <c r="AC125" i="18"/>
  <c r="S126" i="18"/>
  <c r="S127" i="18" s="1"/>
  <c r="AA126" i="18"/>
  <c r="AA127" i="18" s="1"/>
  <c r="AC126" i="18"/>
  <c r="T127" i="18"/>
  <c r="T128" i="18" s="1"/>
  <c r="AB127" i="18"/>
  <c r="AB128" i="18" s="1"/>
  <c r="AC127" i="18"/>
  <c r="S128" i="18"/>
  <c r="S129" i="18" s="1"/>
  <c r="AA128" i="18"/>
  <c r="AA129" i="18" s="1"/>
  <c r="AC128" i="18"/>
  <c r="T129" i="18"/>
  <c r="T130" i="18" s="1"/>
  <c r="T131" i="18" s="1"/>
  <c r="T132" i="18" s="1"/>
  <c r="T133" i="18" s="1"/>
  <c r="T134" i="18" s="1"/>
  <c r="T135" i="18" s="1"/>
  <c r="T136" i="18" s="1"/>
  <c r="T137" i="18" s="1"/>
  <c r="T138" i="18" s="1"/>
  <c r="T139" i="18" s="1"/>
  <c r="T140" i="18" s="1"/>
  <c r="T141" i="18" s="1"/>
  <c r="T142" i="18" s="1"/>
  <c r="T143" i="18" s="1"/>
  <c r="T144" i="18" s="1"/>
  <c r="T145" i="18" s="1"/>
  <c r="T146" i="18" s="1"/>
  <c r="T147" i="18" s="1"/>
  <c r="T148" i="18" s="1"/>
  <c r="AB129" i="18"/>
  <c r="AB130" i="18" s="1"/>
  <c r="AC129" i="18"/>
  <c r="S130" i="18"/>
  <c r="S131" i="18" s="1"/>
  <c r="AA130" i="18"/>
  <c r="AA131" i="18" s="1"/>
  <c r="AC130" i="18"/>
  <c r="AB131" i="18"/>
  <c r="AB132" i="18" s="1"/>
  <c r="AC131" i="18"/>
  <c r="S132" i="18"/>
  <c r="S133" i="18" s="1"/>
  <c r="AA132" i="18"/>
  <c r="AA133" i="18" s="1"/>
  <c r="AC132" i="18"/>
  <c r="AB133" i="18"/>
  <c r="AB134" i="18" s="1"/>
  <c r="AC133" i="18"/>
  <c r="S134" i="18"/>
  <c r="S135" i="18" s="1"/>
  <c r="AA134" i="18"/>
  <c r="AA135" i="18" s="1"/>
  <c r="AC134" i="18"/>
  <c r="AB135" i="18"/>
  <c r="AB136" i="18" s="1"/>
  <c r="AC135" i="18"/>
  <c r="S136" i="18"/>
  <c r="S137" i="18" s="1"/>
  <c r="AA136" i="18"/>
  <c r="AA137" i="18" s="1"/>
  <c r="AC136" i="18"/>
  <c r="AB137" i="18"/>
  <c r="AB138" i="18" s="1"/>
  <c r="AC137" i="18"/>
  <c r="S138" i="18"/>
  <c r="S139" i="18" s="1"/>
  <c r="AA138" i="18"/>
  <c r="AA139" i="18" s="1"/>
  <c r="AC138" i="18"/>
  <c r="AB139" i="18"/>
  <c r="AB140" i="18" s="1"/>
  <c r="AC139" i="18"/>
  <c r="S140" i="18"/>
  <c r="S141" i="18" s="1"/>
  <c r="AA140" i="18"/>
  <c r="AA141" i="18" s="1"/>
  <c r="AC140" i="18"/>
  <c r="AB141" i="18"/>
  <c r="AB142" i="18" s="1"/>
  <c r="AC141" i="18"/>
  <c r="S142" i="18"/>
  <c r="S143" i="18" s="1"/>
  <c r="AA142" i="18"/>
  <c r="AA143" i="18" s="1"/>
  <c r="AC142" i="18"/>
  <c r="AB143" i="18"/>
  <c r="AB144" i="18" s="1"/>
  <c r="AC143" i="18"/>
  <c r="S144" i="18"/>
  <c r="S145" i="18" s="1"/>
  <c r="AA144" i="18"/>
  <c r="AA145" i="18" s="1"/>
  <c r="AC144" i="18"/>
  <c r="AB145" i="18"/>
  <c r="AB146" i="18" s="1"/>
  <c r="AC145" i="18"/>
  <c r="S146" i="18"/>
  <c r="S147" i="18" s="1"/>
  <c r="AA146" i="18"/>
  <c r="AA147" i="18" s="1"/>
  <c r="AC146" i="18"/>
  <c r="AB147" i="18"/>
  <c r="AB148" i="18" s="1"/>
  <c r="AC147" i="18"/>
  <c r="S148" i="18"/>
  <c r="S149" i="18" s="1"/>
  <c r="S150" i="18" s="1"/>
  <c r="S151" i="18" s="1"/>
  <c r="S152" i="18" s="1"/>
  <c r="S153" i="18" s="1"/>
  <c r="S154" i="18" s="1"/>
  <c r="S155" i="18" s="1"/>
  <c r="S156" i="18" s="1"/>
  <c r="S157" i="18" s="1"/>
  <c r="S158" i="18" s="1"/>
  <c r="S159" i="18" s="1"/>
  <c r="S160" i="18" s="1"/>
  <c r="S161" i="18" s="1"/>
  <c r="S162" i="18" s="1"/>
  <c r="S163" i="18" s="1"/>
  <c r="S164" i="18" s="1"/>
  <c r="S165" i="18" s="1"/>
  <c r="S166" i="18" s="1"/>
  <c r="S167" i="18" s="1"/>
  <c r="S168" i="18" s="1"/>
  <c r="S169" i="18" s="1"/>
  <c r="S170" i="18" s="1"/>
  <c r="S171" i="18" s="1"/>
  <c r="S172" i="18" s="1"/>
  <c r="S173" i="18" s="1"/>
  <c r="S174" i="18" s="1"/>
  <c r="S175" i="18" s="1"/>
  <c r="S176" i="18" s="1"/>
  <c r="S177" i="18" s="1"/>
  <c r="S178" i="18" s="1"/>
  <c r="S179" i="18" s="1"/>
  <c r="S180" i="18" s="1"/>
  <c r="S181" i="18" s="1"/>
  <c r="S182" i="18" s="1"/>
  <c r="S183" i="18" s="1"/>
  <c r="S184" i="18" s="1"/>
  <c r="S185" i="18" s="1"/>
  <c r="S186" i="18" s="1"/>
  <c r="S187" i="18" s="1"/>
  <c r="S188" i="18" s="1"/>
  <c r="S189" i="18" s="1"/>
  <c r="S190" i="18" s="1"/>
  <c r="S191" i="18" s="1"/>
  <c r="S192" i="18" s="1"/>
  <c r="S193" i="18" s="1"/>
  <c r="S194" i="18" s="1"/>
  <c r="S195" i="18" s="1"/>
  <c r="S196" i="18" s="1"/>
  <c r="S197" i="18" s="1"/>
  <c r="S198" i="18" s="1"/>
  <c r="S199" i="18" s="1"/>
  <c r="S200" i="18" s="1"/>
  <c r="S201" i="18" s="1"/>
  <c r="S202" i="18" s="1"/>
  <c r="S203" i="18" s="1"/>
  <c r="S204" i="18" s="1"/>
  <c r="S205" i="18" s="1"/>
  <c r="S206" i="18" s="1"/>
  <c r="AA148" i="18"/>
  <c r="AA149" i="18" s="1"/>
  <c r="AC148" i="18"/>
  <c r="T149" i="18"/>
  <c r="T150" i="18" s="1"/>
  <c r="T151" i="18" s="1"/>
  <c r="T152" i="18" s="1"/>
  <c r="T153" i="18" s="1"/>
  <c r="T154" i="18" s="1"/>
  <c r="T155" i="18" s="1"/>
  <c r="T156" i="18" s="1"/>
  <c r="T157" i="18" s="1"/>
  <c r="T158" i="18" s="1"/>
  <c r="T159" i="18" s="1"/>
  <c r="T160" i="18" s="1"/>
  <c r="T161" i="18" s="1"/>
  <c r="T162" i="18" s="1"/>
  <c r="T163" i="18" s="1"/>
  <c r="T164" i="18" s="1"/>
  <c r="T165" i="18" s="1"/>
  <c r="T166" i="18" s="1"/>
  <c r="T167" i="18" s="1"/>
  <c r="T168" i="18" s="1"/>
  <c r="T169" i="18" s="1"/>
  <c r="T170" i="18" s="1"/>
  <c r="T171" i="18" s="1"/>
  <c r="T172" i="18" s="1"/>
  <c r="T173" i="18" s="1"/>
  <c r="T174" i="18" s="1"/>
  <c r="T175" i="18" s="1"/>
  <c r="T176" i="18" s="1"/>
  <c r="T177" i="18" s="1"/>
  <c r="T178" i="18" s="1"/>
  <c r="T179" i="18" s="1"/>
  <c r="T180" i="18" s="1"/>
  <c r="T181" i="18" s="1"/>
  <c r="T182" i="18" s="1"/>
  <c r="T183" i="18" s="1"/>
  <c r="T184" i="18" s="1"/>
  <c r="T185" i="18" s="1"/>
  <c r="T186" i="18" s="1"/>
  <c r="T187" i="18" s="1"/>
  <c r="T188" i="18" s="1"/>
  <c r="T189" i="18" s="1"/>
  <c r="T190" i="18" s="1"/>
  <c r="T191" i="18" s="1"/>
  <c r="T192" i="18" s="1"/>
  <c r="T193" i="18" s="1"/>
  <c r="T194" i="18" s="1"/>
  <c r="T195" i="18" s="1"/>
  <c r="T196" i="18" s="1"/>
  <c r="T197" i="18" s="1"/>
  <c r="T198" i="18" s="1"/>
  <c r="T199" i="18" s="1"/>
  <c r="T200" i="18" s="1"/>
  <c r="T201" i="18" s="1"/>
  <c r="T202" i="18" s="1"/>
  <c r="T203" i="18" s="1"/>
  <c r="T204" i="18" s="1"/>
  <c r="T205" i="18" s="1"/>
  <c r="T206" i="18" s="1"/>
  <c r="AB149" i="18"/>
  <c r="AB150" i="18" s="1"/>
  <c r="AC149" i="18"/>
  <c r="AA150" i="18"/>
  <c r="AA151" i="18" s="1"/>
  <c r="AC150" i="18"/>
  <c r="AB151" i="18"/>
  <c r="AB152" i="18" s="1"/>
  <c r="AC151" i="18"/>
  <c r="AA152" i="18"/>
  <c r="AA153" i="18" s="1"/>
  <c r="AA154" i="18" s="1"/>
  <c r="AA155" i="18" s="1"/>
  <c r="AC152" i="18"/>
  <c r="AB153" i="18"/>
  <c r="AC153" i="18"/>
  <c r="AB154" i="18"/>
  <c r="AC154" i="18"/>
  <c r="AC155" i="18" s="1"/>
  <c r="AC156" i="18" s="1"/>
  <c r="AC157" i="18" s="1"/>
  <c r="AC158" i="18" s="1"/>
  <c r="AC159" i="18" s="1"/>
  <c r="AC160" i="18" s="1"/>
  <c r="AC161" i="18" s="1"/>
  <c r="AC162" i="18" s="1"/>
  <c r="AC163" i="18" s="1"/>
  <c r="AC164" i="18" s="1"/>
  <c r="AC165" i="18" s="1"/>
  <c r="AC166" i="18" s="1"/>
  <c r="AC167" i="18" s="1"/>
  <c r="AC168" i="18" s="1"/>
  <c r="AC169" i="18" s="1"/>
  <c r="AC170" i="18" s="1"/>
  <c r="AC171" i="18" s="1"/>
  <c r="AC172" i="18" s="1"/>
  <c r="AC173" i="18" s="1"/>
  <c r="AC174" i="18" s="1"/>
  <c r="AC175" i="18" s="1"/>
  <c r="AC176" i="18" s="1"/>
  <c r="AC177" i="18" s="1"/>
  <c r="AC178" i="18" s="1"/>
  <c r="AC179" i="18" s="1"/>
  <c r="AC180" i="18" s="1"/>
  <c r="AC181" i="18" s="1"/>
  <c r="AC182" i="18" s="1"/>
  <c r="AC183" i="18" s="1"/>
  <c r="AC184" i="18" s="1"/>
  <c r="AC185" i="18" s="1"/>
  <c r="AC186" i="18" s="1"/>
  <c r="AC187" i="18" s="1"/>
  <c r="AC188" i="18" s="1"/>
  <c r="AC189" i="18" s="1"/>
  <c r="AC190" i="18" s="1"/>
  <c r="AC191" i="18" s="1"/>
  <c r="AC192" i="18" s="1"/>
  <c r="AC193" i="18" s="1"/>
  <c r="AC194" i="18" s="1"/>
  <c r="AC195" i="18" s="1"/>
  <c r="AC196" i="18" s="1"/>
  <c r="AC197" i="18" s="1"/>
  <c r="AC198" i="18" s="1"/>
  <c r="AC199" i="18" s="1"/>
  <c r="AC200" i="18" s="1"/>
  <c r="AC201" i="18" s="1"/>
  <c r="AC202" i="18" s="1"/>
  <c r="AC203" i="18" s="1"/>
  <c r="AC204" i="18" s="1"/>
  <c r="AC205" i="18" s="1"/>
  <c r="AC206" i="18" s="1"/>
  <c r="AB155" i="18"/>
  <c r="AB156" i="18" s="1"/>
  <c r="AB157" i="18" s="1"/>
  <c r="AB158" i="18" s="1"/>
  <c r="AB159" i="18" s="1"/>
  <c r="AB160" i="18" s="1"/>
  <c r="AB161" i="18" s="1"/>
  <c r="AB162" i="18" s="1"/>
  <c r="AB163" i="18" s="1"/>
  <c r="AB164" i="18" s="1"/>
  <c r="AB165" i="18" s="1"/>
  <c r="AB166" i="18" s="1"/>
  <c r="AB167" i="18" s="1"/>
  <c r="AB168" i="18" s="1"/>
  <c r="AB169" i="18" s="1"/>
  <c r="AB170" i="18" s="1"/>
  <c r="AB171" i="18" s="1"/>
  <c r="AB172" i="18" s="1"/>
  <c r="AB173" i="18" s="1"/>
  <c r="AB174" i="18" s="1"/>
  <c r="AB175" i="18" s="1"/>
  <c r="AB176" i="18" s="1"/>
  <c r="AB177" i="18" s="1"/>
  <c r="AB178" i="18" s="1"/>
  <c r="AB179" i="18" s="1"/>
  <c r="AB180" i="18" s="1"/>
  <c r="AB181" i="18" s="1"/>
  <c r="AB182" i="18" s="1"/>
  <c r="AB183" i="18" s="1"/>
  <c r="AB184" i="18" s="1"/>
  <c r="AB185" i="18" s="1"/>
  <c r="AB186" i="18" s="1"/>
  <c r="AB187" i="18" s="1"/>
  <c r="AB188" i="18" s="1"/>
  <c r="AB189" i="18" s="1"/>
  <c r="AB190" i="18" s="1"/>
  <c r="AB191" i="18" s="1"/>
  <c r="AB192" i="18" s="1"/>
  <c r="AB193" i="18" s="1"/>
  <c r="AB194" i="18" s="1"/>
  <c r="AB195" i="18" s="1"/>
  <c r="AB196" i="18" s="1"/>
  <c r="AB197" i="18" s="1"/>
  <c r="AB198" i="18" s="1"/>
  <c r="AB199" i="18" s="1"/>
  <c r="AB200" i="18" s="1"/>
  <c r="AB201" i="18" s="1"/>
  <c r="AB202" i="18" s="1"/>
  <c r="AB203" i="18" s="1"/>
  <c r="AB204" i="18" s="1"/>
  <c r="AB205" i="18" s="1"/>
  <c r="AB206" i="18" s="1"/>
  <c r="AA156" i="18"/>
  <c r="AA157" i="18" s="1"/>
  <c r="AA158" i="18" s="1"/>
  <c r="AA159" i="18" s="1"/>
  <c r="AA160" i="18" s="1"/>
  <c r="AA161" i="18" s="1"/>
  <c r="AA162" i="18" s="1"/>
  <c r="AA163" i="18" s="1"/>
  <c r="AA164" i="18" s="1"/>
  <c r="AA165" i="18" s="1"/>
  <c r="AA166" i="18" s="1"/>
  <c r="AA167" i="18" s="1"/>
  <c r="AA168" i="18" s="1"/>
  <c r="AA169" i="18" s="1"/>
  <c r="AA170" i="18" s="1"/>
  <c r="AA171" i="18" s="1"/>
  <c r="AA172" i="18" s="1"/>
  <c r="AA173" i="18" s="1"/>
  <c r="AA174" i="18" s="1"/>
  <c r="AA175" i="18" s="1"/>
  <c r="AA176" i="18" s="1"/>
  <c r="AA177" i="18" s="1"/>
  <c r="AA178" i="18" s="1"/>
  <c r="AA179" i="18" s="1"/>
  <c r="AA180" i="18" s="1"/>
  <c r="AA181" i="18" s="1"/>
  <c r="AA182" i="18" s="1"/>
  <c r="AA183" i="18" s="1"/>
  <c r="AA184" i="18" s="1"/>
  <c r="AA185" i="18" s="1"/>
  <c r="AA186" i="18" s="1"/>
  <c r="AA187" i="18" s="1"/>
  <c r="AA188" i="18" s="1"/>
  <c r="AA189" i="18" s="1"/>
  <c r="AA190" i="18" s="1"/>
  <c r="AA191" i="18" s="1"/>
  <c r="AA192" i="18" s="1"/>
  <c r="AA193" i="18" s="1"/>
  <c r="AA194" i="18" s="1"/>
  <c r="AA195" i="18" s="1"/>
  <c r="AA196" i="18" s="1"/>
  <c r="AA197" i="18" s="1"/>
  <c r="AA198" i="18" s="1"/>
  <c r="AA199" i="18" s="1"/>
  <c r="AA200" i="18" s="1"/>
  <c r="AA201" i="18" s="1"/>
  <c r="AA202" i="18" s="1"/>
  <c r="AA203" i="18" s="1"/>
  <c r="AA204" i="18" s="1"/>
  <c r="AA205" i="18" s="1"/>
  <c r="AA206" i="18" s="1"/>
  <c r="T108" i="18"/>
  <c r="U108" i="18"/>
  <c r="W108" i="18"/>
  <c r="X108" i="18"/>
  <c r="Y108" i="18"/>
  <c r="AA108" i="18"/>
  <c r="AB108" i="18"/>
  <c r="AC108" i="18"/>
  <c r="S108" i="18"/>
  <c r="C109" i="18"/>
  <c r="D109" i="18"/>
  <c r="D110" i="18" s="1"/>
  <c r="E109" i="18"/>
  <c r="G109" i="18"/>
  <c r="G110" i="18" s="1"/>
  <c r="G111" i="18" s="1"/>
  <c r="G112" i="18" s="1"/>
  <c r="G113" i="18" s="1"/>
  <c r="G114" i="18" s="1"/>
  <c r="G115" i="18" s="1"/>
  <c r="G116" i="18" s="1"/>
  <c r="H109" i="18"/>
  <c r="I109" i="18"/>
  <c r="K109" i="18"/>
  <c r="L109" i="18"/>
  <c r="L110" i="18" s="1"/>
  <c r="M109" i="18"/>
  <c r="C110" i="18"/>
  <c r="C111" i="18" s="1"/>
  <c r="C112" i="18" s="1"/>
  <c r="C113" i="18" s="1"/>
  <c r="C114" i="18" s="1"/>
  <c r="C115" i="18" s="1"/>
  <c r="C116" i="18" s="1"/>
  <c r="C117" i="18" s="1"/>
  <c r="C118" i="18" s="1"/>
  <c r="C119" i="18" s="1"/>
  <c r="C120" i="18" s="1"/>
  <c r="C121" i="18" s="1"/>
  <c r="C122" i="18" s="1"/>
  <c r="C123" i="18" s="1"/>
  <c r="C124" i="18" s="1"/>
  <c r="C125" i="18" s="1"/>
  <c r="C126" i="18" s="1"/>
  <c r="C127" i="18" s="1"/>
  <c r="C128" i="18" s="1"/>
  <c r="C129" i="18" s="1"/>
  <c r="C130" i="18" s="1"/>
  <c r="C131" i="18" s="1"/>
  <c r="C132" i="18" s="1"/>
  <c r="C133" i="18" s="1"/>
  <c r="C134" i="18" s="1"/>
  <c r="C135" i="18" s="1"/>
  <c r="C136" i="18" s="1"/>
  <c r="C137" i="18" s="1"/>
  <c r="E110" i="18"/>
  <c r="H110" i="18"/>
  <c r="H111" i="18" s="1"/>
  <c r="I110" i="18"/>
  <c r="I111" i="18" s="1"/>
  <c r="I112" i="18" s="1"/>
  <c r="K110" i="18"/>
  <c r="K111" i="18" s="1"/>
  <c r="M110" i="18"/>
  <c r="D111" i="18"/>
  <c r="D112" i="18" s="1"/>
  <c r="D113" i="18" s="1"/>
  <c r="D114" i="18" s="1"/>
  <c r="D115" i="18" s="1"/>
  <c r="D116" i="18" s="1"/>
  <c r="D117" i="18" s="1"/>
  <c r="D118" i="18" s="1"/>
  <c r="D119" i="18" s="1"/>
  <c r="D120" i="18" s="1"/>
  <c r="D121" i="18" s="1"/>
  <c r="D122" i="18" s="1"/>
  <c r="D123" i="18" s="1"/>
  <c r="D124" i="18" s="1"/>
  <c r="E111" i="18"/>
  <c r="E112" i="18" s="1"/>
  <c r="L111" i="18"/>
  <c r="L112" i="18" s="1"/>
  <c r="L113" i="18" s="1"/>
  <c r="L114" i="18" s="1"/>
  <c r="L115" i="18" s="1"/>
  <c r="L116" i="18" s="1"/>
  <c r="L117" i="18" s="1"/>
  <c r="L118" i="18" s="1"/>
  <c r="L119" i="18" s="1"/>
  <c r="L120" i="18" s="1"/>
  <c r="L121" i="18" s="1"/>
  <c r="L122" i="18" s="1"/>
  <c r="L123" i="18" s="1"/>
  <c r="L124" i="18" s="1"/>
  <c r="L125" i="18" s="1"/>
  <c r="L126" i="18" s="1"/>
  <c r="L127" i="18" s="1"/>
  <c r="L128" i="18" s="1"/>
  <c r="L129" i="18" s="1"/>
  <c r="L130" i="18" s="1"/>
  <c r="L131" i="18" s="1"/>
  <c r="L132" i="18" s="1"/>
  <c r="L133" i="18" s="1"/>
  <c r="L134" i="18" s="1"/>
  <c r="L135" i="18" s="1"/>
  <c r="L136" i="18" s="1"/>
  <c r="L137" i="18" s="1"/>
  <c r="L138" i="18" s="1"/>
  <c r="L139" i="18" s="1"/>
  <c r="L140" i="18" s="1"/>
  <c r="L141" i="18" s="1"/>
  <c r="L142" i="18" s="1"/>
  <c r="M111" i="18"/>
  <c r="H112" i="18"/>
  <c r="H113" i="18" s="1"/>
  <c r="K112" i="18"/>
  <c r="K113" i="18" s="1"/>
  <c r="K114" i="18" s="1"/>
  <c r="K115" i="18" s="1"/>
  <c r="K116" i="18" s="1"/>
  <c r="K117" i="18" s="1"/>
  <c r="K118" i="18" s="1"/>
  <c r="K119" i="18" s="1"/>
  <c r="M112" i="18"/>
  <c r="M113" i="18" s="1"/>
  <c r="M114" i="18" s="1"/>
  <c r="M115" i="18" s="1"/>
  <c r="M116" i="18" s="1"/>
  <c r="M117" i="18" s="1"/>
  <c r="M118" i="18" s="1"/>
  <c r="M119" i="18" s="1"/>
  <c r="M120" i="18" s="1"/>
  <c r="M121" i="18" s="1"/>
  <c r="M122" i="18" s="1"/>
  <c r="M123" i="18" s="1"/>
  <c r="M124" i="18" s="1"/>
  <c r="M125" i="18" s="1"/>
  <c r="M126" i="18" s="1"/>
  <c r="M127" i="18" s="1"/>
  <c r="M128" i="18" s="1"/>
  <c r="M129" i="18" s="1"/>
  <c r="M130" i="18" s="1"/>
  <c r="M131" i="18" s="1"/>
  <c r="M132" i="18" s="1"/>
  <c r="M133" i="18" s="1"/>
  <c r="M134" i="18" s="1"/>
  <c r="M135" i="18" s="1"/>
  <c r="M136" i="18" s="1"/>
  <c r="M137" i="18" s="1"/>
  <c r="M138" i="18" s="1"/>
  <c r="M139" i="18" s="1"/>
  <c r="M140" i="18" s="1"/>
  <c r="M141" i="18" s="1"/>
  <c r="M142" i="18" s="1"/>
  <c r="M143" i="18" s="1"/>
  <c r="M144" i="18" s="1"/>
  <c r="M145" i="18" s="1"/>
  <c r="M146" i="18" s="1"/>
  <c r="M147" i="18" s="1"/>
  <c r="M148" i="18" s="1"/>
  <c r="M149" i="18" s="1"/>
  <c r="M150" i="18" s="1"/>
  <c r="M151" i="18" s="1"/>
  <c r="M152" i="18" s="1"/>
  <c r="M153" i="18" s="1"/>
  <c r="M154" i="18" s="1"/>
  <c r="M155" i="18" s="1"/>
  <c r="M156" i="18" s="1"/>
  <c r="M157" i="18" s="1"/>
  <c r="M158" i="18" s="1"/>
  <c r="M159" i="18" s="1"/>
  <c r="M160" i="18" s="1"/>
  <c r="M161" i="18" s="1"/>
  <c r="M162" i="18" s="1"/>
  <c r="M163" i="18" s="1"/>
  <c r="M164" i="18" s="1"/>
  <c r="M165" i="18" s="1"/>
  <c r="M166" i="18" s="1"/>
  <c r="M167" i="18" s="1"/>
  <c r="M168" i="18" s="1"/>
  <c r="M169" i="18" s="1"/>
  <c r="M170" i="18" s="1"/>
  <c r="M171" i="18" s="1"/>
  <c r="M172" i="18" s="1"/>
  <c r="M173" i="18" s="1"/>
  <c r="M174" i="18" s="1"/>
  <c r="M175" i="18" s="1"/>
  <c r="M176" i="18" s="1"/>
  <c r="M177" i="18" s="1"/>
  <c r="M178" i="18" s="1"/>
  <c r="M179" i="18" s="1"/>
  <c r="M180" i="18" s="1"/>
  <c r="M181" i="18" s="1"/>
  <c r="M182" i="18" s="1"/>
  <c r="M183" i="18" s="1"/>
  <c r="M184" i="18" s="1"/>
  <c r="M185" i="18" s="1"/>
  <c r="M186" i="18" s="1"/>
  <c r="M187" i="18" s="1"/>
  <c r="M188" i="18" s="1"/>
  <c r="M189" i="18" s="1"/>
  <c r="M190" i="18" s="1"/>
  <c r="M191" i="18" s="1"/>
  <c r="M192" i="18" s="1"/>
  <c r="M193" i="18" s="1"/>
  <c r="M194" i="18" s="1"/>
  <c r="M195" i="18" s="1"/>
  <c r="M196" i="18" s="1"/>
  <c r="M197" i="18" s="1"/>
  <c r="M198" i="18" s="1"/>
  <c r="M199" i="18" s="1"/>
  <c r="M200" i="18" s="1"/>
  <c r="M201" i="18" s="1"/>
  <c r="M202" i="18" s="1"/>
  <c r="M203" i="18" s="1"/>
  <c r="M204" i="18" s="1"/>
  <c r="M205" i="18" s="1"/>
  <c r="M206" i="18" s="1"/>
  <c r="E113" i="18"/>
  <c r="E114" i="18" s="1"/>
  <c r="E115" i="18" s="1"/>
  <c r="E116" i="18" s="1"/>
  <c r="E117" i="18" s="1"/>
  <c r="E118" i="18" s="1"/>
  <c r="E119" i="18" s="1"/>
  <c r="E120" i="18" s="1"/>
  <c r="E121" i="18" s="1"/>
  <c r="E122" i="18" s="1"/>
  <c r="E123" i="18" s="1"/>
  <c r="E124" i="18" s="1"/>
  <c r="E125" i="18" s="1"/>
  <c r="E126" i="18" s="1"/>
  <c r="E127" i="18" s="1"/>
  <c r="E128" i="18" s="1"/>
  <c r="E129" i="18" s="1"/>
  <c r="E130" i="18" s="1"/>
  <c r="E131" i="18" s="1"/>
  <c r="E132" i="18" s="1"/>
  <c r="E133" i="18" s="1"/>
  <c r="E134" i="18" s="1"/>
  <c r="E135" i="18" s="1"/>
  <c r="E136" i="18" s="1"/>
  <c r="E137" i="18" s="1"/>
  <c r="E138" i="18" s="1"/>
  <c r="E139" i="18" s="1"/>
  <c r="E140" i="18" s="1"/>
  <c r="E141" i="18" s="1"/>
  <c r="E142" i="18" s="1"/>
  <c r="E143" i="18" s="1"/>
  <c r="E144" i="18" s="1"/>
  <c r="E145" i="18" s="1"/>
  <c r="E146" i="18" s="1"/>
  <c r="E147" i="18" s="1"/>
  <c r="E148" i="18" s="1"/>
  <c r="E149" i="18" s="1"/>
  <c r="E150" i="18" s="1"/>
  <c r="E151" i="18" s="1"/>
  <c r="E152" i="18" s="1"/>
  <c r="E153" i="18" s="1"/>
  <c r="E154" i="18" s="1"/>
  <c r="E155" i="18" s="1"/>
  <c r="E156" i="18" s="1"/>
  <c r="E157" i="18" s="1"/>
  <c r="E158" i="18" s="1"/>
  <c r="E159" i="18" s="1"/>
  <c r="E160" i="18" s="1"/>
  <c r="E161" i="18" s="1"/>
  <c r="E162" i="18" s="1"/>
  <c r="E163" i="18" s="1"/>
  <c r="E164" i="18" s="1"/>
  <c r="E165" i="18" s="1"/>
  <c r="E166" i="18" s="1"/>
  <c r="E167" i="18" s="1"/>
  <c r="E168" i="18" s="1"/>
  <c r="E169" i="18" s="1"/>
  <c r="E170" i="18" s="1"/>
  <c r="E171" i="18" s="1"/>
  <c r="E172" i="18" s="1"/>
  <c r="E173" i="18" s="1"/>
  <c r="E174" i="18" s="1"/>
  <c r="E175" i="18" s="1"/>
  <c r="E176" i="18" s="1"/>
  <c r="E177" i="18" s="1"/>
  <c r="E178" i="18" s="1"/>
  <c r="E179" i="18" s="1"/>
  <c r="E180" i="18" s="1"/>
  <c r="E181" i="18" s="1"/>
  <c r="E182" i="18" s="1"/>
  <c r="E183" i="18" s="1"/>
  <c r="E184" i="18" s="1"/>
  <c r="E185" i="18" s="1"/>
  <c r="E186" i="18" s="1"/>
  <c r="E187" i="18" s="1"/>
  <c r="E188" i="18" s="1"/>
  <c r="E189" i="18" s="1"/>
  <c r="E190" i="18" s="1"/>
  <c r="E191" i="18" s="1"/>
  <c r="E192" i="18" s="1"/>
  <c r="E193" i="18" s="1"/>
  <c r="E194" i="18" s="1"/>
  <c r="E195" i="18" s="1"/>
  <c r="E196" i="18" s="1"/>
  <c r="E197" i="18" s="1"/>
  <c r="E198" i="18" s="1"/>
  <c r="E199" i="18" s="1"/>
  <c r="E200" i="18" s="1"/>
  <c r="E201" i="18" s="1"/>
  <c r="E202" i="18" s="1"/>
  <c r="E203" i="18" s="1"/>
  <c r="E204" i="18" s="1"/>
  <c r="E205" i="18" s="1"/>
  <c r="E206" i="18" s="1"/>
  <c r="I113" i="18"/>
  <c r="H114" i="18"/>
  <c r="H115" i="18" s="1"/>
  <c r="I114" i="18"/>
  <c r="I115" i="18" s="1"/>
  <c r="I116" i="18" s="1"/>
  <c r="I117" i="18" s="1"/>
  <c r="I118" i="18" s="1"/>
  <c r="I119" i="18" s="1"/>
  <c r="I120" i="18" s="1"/>
  <c r="I121" i="18" s="1"/>
  <c r="I122" i="18" s="1"/>
  <c r="I123" i="18" s="1"/>
  <c r="I124" i="18" s="1"/>
  <c r="I125" i="18" s="1"/>
  <c r="I126" i="18" s="1"/>
  <c r="I127" i="18" s="1"/>
  <c r="I128" i="18" s="1"/>
  <c r="I129" i="18" s="1"/>
  <c r="I130" i="18" s="1"/>
  <c r="I131" i="18" s="1"/>
  <c r="I132" i="18" s="1"/>
  <c r="I133" i="18" s="1"/>
  <c r="I134" i="18" s="1"/>
  <c r="I135" i="18" s="1"/>
  <c r="H116" i="18"/>
  <c r="H117" i="18" s="1"/>
  <c r="H118" i="18" s="1"/>
  <c r="H119" i="18" s="1"/>
  <c r="H120" i="18" s="1"/>
  <c r="H121" i="18" s="1"/>
  <c r="H122" i="18" s="1"/>
  <c r="H123" i="18" s="1"/>
  <c r="H124" i="18" s="1"/>
  <c r="H125" i="18" s="1"/>
  <c r="G117" i="18"/>
  <c r="G118" i="18" s="1"/>
  <c r="G119" i="18" s="1"/>
  <c r="G120" i="18" s="1"/>
  <c r="G121" i="18" s="1"/>
  <c r="G122" i="18" s="1"/>
  <c r="G123" i="18" s="1"/>
  <c r="G124" i="18" s="1"/>
  <c r="G125" i="18" s="1"/>
  <c r="G126" i="18" s="1"/>
  <c r="G127" i="18" s="1"/>
  <c r="G128" i="18" s="1"/>
  <c r="G129" i="18" s="1"/>
  <c r="G130" i="18" s="1"/>
  <c r="G131" i="18" s="1"/>
  <c r="G132" i="18" s="1"/>
  <c r="G133" i="18" s="1"/>
  <c r="G134" i="18" s="1"/>
  <c r="G135" i="18" s="1"/>
  <c r="G136" i="18" s="1"/>
  <c r="G137" i="18" s="1"/>
  <c r="G138" i="18" s="1"/>
  <c r="G139" i="18" s="1"/>
  <c r="G140" i="18" s="1"/>
  <c r="G141" i="18" s="1"/>
  <c r="G142" i="18" s="1"/>
  <c r="G143" i="18" s="1"/>
  <c r="G144" i="18" s="1"/>
  <c r="G145" i="18" s="1"/>
  <c r="G146" i="18" s="1"/>
  <c r="G147" i="18" s="1"/>
  <c r="G148" i="18" s="1"/>
  <c r="G149" i="18" s="1"/>
  <c r="G150" i="18" s="1"/>
  <c r="G151" i="18" s="1"/>
  <c r="G152" i="18" s="1"/>
  <c r="G153" i="18" s="1"/>
  <c r="G154" i="18" s="1"/>
  <c r="G155" i="18" s="1"/>
  <c r="G156" i="18" s="1"/>
  <c r="G157" i="18" s="1"/>
  <c r="G158" i="18" s="1"/>
  <c r="G159" i="18" s="1"/>
  <c r="G160" i="18" s="1"/>
  <c r="G161" i="18" s="1"/>
  <c r="G162" i="18" s="1"/>
  <c r="G163" i="18" s="1"/>
  <c r="G164" i="18" s="1"/>
  <c r="G165" i="18" s="1"/>
  <c r="G166" i="18" s="1"/>
  <c r="G167" i="18" s="1"/>
  <c r="G168" i="18" s="1"/>
  <c r="G169" i="18" s="1"/>
  <c r="G170" i="18" s="1"/>
  <c r="G171" i="18" s="1"/>
  <c r="G172" i="18" s="1"/>
  <c r="G173" i="18" s="1"/>
  <c r="G174" i="18" s="1"/>
  <c r="G175" i="18" s="1"/>
  <c r="G176" i="18" s="1"/>
  <c r="G177" i="18" s="1"/>
  <c r="G178" i="18" s="1"/>
  <c r="G179" i="18" s="1"/>
  <c r="G180" i="18" s="1"/>
  <c r="G181" i="18" s="1"/>
  <c r="G182" i="18" s="1"/>
  <c r="G183" i="18" s="1"/>
  <c r="G184" i="18" s="1"/>
  <c r="G185" i="18" s="1"/>
  <c r="G186" i="18" s="1"/>
  <c r="G187" i="18" s="1"/>
  <c r="G188" i="18" s="1"/>
  <c r="G189" i="18" s="1"/>
  <c r="G190" i="18" s="1"/>
  <c r="G191" i="18" s="1"/>
  <c r="G192" i="18" s="1"/>
  <c r="G193" i="18" s="1"/>
  <c r="G194" i="18" s="1"/>
  <c r="G195" i="18" s="1"/>
  <c r="G196" i="18" s="1"/>
  <c r="G197" i="18" s="1"/>
  <c r="G198" i="18" s="1"/>
  <c r="G199" i="18" s="1"/>
  <c r="G200" i="18" s="1"/>
  <c r="G201" i="18" s="1"/>
  <c r="G202" i="18" s="1"/>
  <c r="G203" i="18" s="1"/>
  <c r="G204" i="18" s="1"/>
  <c r="G205" i="18" s="1"/>
  <c r="G206" i="18" s="1"/>
  <c r="K120" i="18"/>
  <c r="K121" i="18" s="1"/>
  <c r="K122" i="18" s="1"/>
  <c r="K123" i="18"/>
  <c r="K124" i="18" s="1"/>
  <c r="K125" i="18" s="1"/>
  <c r="K126" i="18" s="1"/>
  <c r="K127" i="18" s="1"/>
  <c r="K128" i="18" s="1"/>
  <c r="K129" i="18" s="1"/>
  <c r="K130" i="18" s="1"/>
  <c r="K131" i="18" s="1"/>
  <c r="K132" i="18" s="1"/>
  <c r="D125" i="18"/>
  <c r="D126" i="18" s="1"/>
  <c r="D127" i="18" s="1"/>
  <c r="D128" i="18" s="1"/>
  <c r="D129" i="18" s="1"/>
  <c r="D130" i="18" s="1"/>
  <c r="D131" i="18" s="1"/>
  <c r="D132" i="18" s="1"/>
  <c r="D133" i="18" s="1"/>
  <c r="D134" i="18" s="1"/>
  <c r="H126" i="18"/>
  <c r="H127" i="18" s="1"/>
  <c r="H128" i="18" s="1"/>
  <c r="H129" i="18" s="1"/>
  <c r="H130" i="18" s="1"/>
  <c r="H131" i="18" s="1"/>
  <c r="H132" i="18" s="1"/>
  <c r="H133" i="18" s="1"/>
  <c r="H134" i="18" s="1"/>
  <c r="H135" i="18" s="1"/>
  <c r="H136" i="18" s="1"/>
  <c r="H137" i="18" s="1"/>
  <c r="H138" i="18" s="1"/>
  <c r="H139" i="18" s="1"/>
  <c r="H140" i="18" s="1"/>
  <c r="H141" i="18" s="1"/>
  <c r="H142" i="18" s="1"/>
  <c r="H143" i="18" s="1"/>
  <c r="H144" i="18" s="1"/>
  <c r="H145" i="18" s="1"/>
  <c r="H146" i="18" s="1"/>
  <c r="H147" i="18" s="1"/>
  <c r="H148" i="18" s="1"/>
  <c r="H149" i="18" s="1"/>
  <c r="H150" i="18" s="1"/>
  <c r="H151" i="18" s="1"/>
  <c r="H152" i="18" s="1"/>
  <c r="H153" i="18" s="1"/>
  <c r="H154" i="18" s="1"/>
  <c r="H155" i="18" s="1"/>
  <c r="H156" i="18" s="1"/>
  <c r="H157" i="18" s="1"/>
  <c r="H158" i="18" s="1"/>
  <c r="H159" i="18" s="1"/>
  <c r="H160" i="18" s="1"/>
  <c r="H161" i="18" s="1"/>
  <c r="H162" i="18" s="1"/>
  <c r="H163" i="18" s="1"/>
  <c r="H164" i="18" s="1"/>
  <c r="H165" i="18" s="1"/>
  <c r="H166" i="18" s="1"/>
  <c r="H167" i="18" s="1"/>
  <c r="H168" i="18" s="1"/>
  <c r="H169" i="18" s="1"/>
  <c r="H170" i="18" s="1"/>
  <c r="H171" i="18" s="1"/>
  <c r="H172" i="18" s="1"/>
  <c r="H173" i="18" s="1"/>
  <c r="H174" i="18" s="1"/>
  <c r="H175" i="18" s="1"/>
  <c r="H176" i="18" s="1"/>
  <c r="H177" i="18" s="1"/>
  <c r="H178" i="18" s="1"/>
  <c r="H179" i="18" s="1"/>
  <c r="H180" i="18" s="1"/>
  <c r="H181" i="18" s="1"/>
  <c r="H182" i="18" s="1"/>
  <c r="H183" i="18" s="1"/>
  <c r="H184" i="18" s="1"/>
  <c r="H185" i="18" s="1"/>
  <c r="H186" i="18" s="1"/>
  <c r="H187" i="18" s="1"/>
  <c r="H188" i="18" s="1"/>
  <c r="H189" i="18" s="1"/>
  <c r="H190" i="18" s="1"/>
  <c r="H191" i="18" s="1"/>
  <c r="H192" i="18" s="1"/>
  <c r="H193" i="18" s="1"/>
  <c r="H194" i="18" s="1"/>
  <c r="H195" i="18" s="1"/>
  <c r="H196" i="18" s="1"/>
  <c r="H197" i="18" s="1"/>
  <c r="H198" i="18" s="1"/>
  <c r="H199" i="18" s="1"/>
  <c r="H200" i="18" s="1"/>
  <c r="H201" i="18" s="1"/>
  <c r="H202" i="18" s="1"/>
  <c r="H203" i="18" s="1"/>
  <c r="H204" i="18" s="1"/>
  <c r="H205" i="18" s="1"/>
  <c r="H206" i="18" s="1"/>
  <c r="K133" i="18"/>
  <c r="K134" i="18" s="1"/>
  <c r="K135" i="18" s="1"/>
  <c r="K136" i="18" s="1"/>
  <c r="K137" i="18" s="1"/>
  <c r="K138" i="18" s="1"/>
  <c r="K139" i="18" s="1"/>
  <c r="K140" i="18" s="1"/>
  <c r="K141" i="18" s="1"/>
  <c r="K142" i="18" s="1"/>
  <c r="K143" i="18" s="1"/>
  <c r="K144" i="18" s="1"/>
  <c r="K145" i="18" s="1"/>
  <c r="K146" i="18" s="1"/>
  <c r="K147" i="18" s="1"/>
  <c r="K148" i="18" s="1"/>
  <c r="K149" i="18" s="1"/>
  <c r="K150" i="18" s="1"/>
  <c r="K151" i="18" s="1"/>
  <c r="K152" i="18" s="1"/>
  <c r="K153" i="18" s="1"/>
  <c r="K154" i="18" s="1"/>
  <c r="K155" i="18" s="1"/>
  <c r="K156" i="18" s="1"/>
  <c r="K157" i="18" s="1"/>
  <c r="K158" i="18" s="1"/>
  <c r="K159" i="18" s="1"/>
  <c r="K160" i="18" s="1"/>
  <c r="K161" i="18" s="1"/>
  <c r="K162" i="18" s="1"/>
  <c r="K163" i="18" s="1"/>
  <c r="K164" i="18" s="1"/>
  <c r="K165" i="18" s="1"/>
  <c r="K166" i="18" s="1"/>
  <c r="K167" i="18" s="1"/>
  <c r="K168" i="18" s="1"/>
  <c r="K169" i="18" s="1"/>
  <c r="K170" i="18" s="1"/>
  <c r="K171" i="18" s="1"/>
  <c r="K172" i="18" s="1"/>
  <c r="K173" i="18" s="1"/>
  <c r="K174" i="18" s="1"/>
  <c r="K175" i="18" s="1"/>
  <c r="K176" i="18" s="1"/>
  <c r="K177" i="18" s="1"/>
  <c r="K178" i="18" s="1"/>
  <c r="K179" i="18" s="1"/>
  <c r="K180" i="18" s="1"/>
  <c r="K181" i="18" s="1"/>
  <c r="K182" i="18" s="1"/>
  <c r="K183" i="18" s="1"/>
  <c r="K184" i="18" s="1"/>
  <c r="K185" i="18" s="1"/>
  <c r="K186" i="18" s="1"/>
  <c r="K187" i="18" s="1"/>
  <c r="K188" i="18" s="1"/>
  <c r="K189" i="18" s="1"/>
  <c r="K190" i="18" s="1"/>
  <c r="K191" i="18" s="1"/>
  <c r="K192" i="18" s="1"/>
  <c r="K193" i="18" s="1"/>
  <c r="K194" i="18" s="1"/>
  <c r="K195" i="18" s="1"/>
  <c r="K196" i="18" s="1"/>
  <c r="K197" i="18" s="1"/>
  <c r="K198" i="18" s="1"/>
  <c r="K199" i="18" s="1"/>
  <c r="K200" i="18" s="1"/>
  <c r="K201" i="18" s="1"/>
  <c r="K202" i="18" s="1"/>
  <c r="K203" i="18" s="1"/>
  <c r="K204" i="18" s="1"/>
  <c r="K205" i="18" s="1"/>
  <c r="K206" i="18" s="1"/>
  <c r="D135" i="18"/>
  <c r="D136" i="18" s="1"/>
  <c r="D137" i="18" s="1"/>
  <c r="D138" i="18" s="1"/>
  <c r="D139" i="18" s="1"/>
  <c r="D140" i="18" s="1"/>
  <c r="D141" i="18" s="1"/>
  <c r="D142" i="18" s="1"/>
  <c r="D143" i="18" s="1"/>
  <c r="D144" i="18" s="1"/>
  <c r="D145" i="18" s="1"/>
  <c r="D146" i="18" s="1"/>
  <c r="D147" i="18" s="1"/>
  <c r="D148" i="18" s="1"/>
  <c r="D149" i="18" s="1"/>
  <c r="D150" i="18" s="1"/>
  <c r="D151" i="18" s="1"/>
  <c r="D152" i="18" s="1"/>
  <c r="D153" i="18" s="1"/>
  <c r="D154" i="18" s="1"/>
  <c r="D155" i="18" s="1"/>
  <c r="D156" i="18" s="1"/>
  <c r="D157" i="18" s="1"/>
  <c r="D158" i="18" s="1"/>
  <c r="D159" i="18" s="1"/>
  <c r="D160" i="18" s="1"/>
  <c r="D161" i="18" s="1"/>
  <c r="D162" i="18" s="1"/>
  <c r="D163" i="18" s="1"/>
  <c r="D164" i="18" s="1"/>
  <c r="D165" i="18" s="1"/>
  <c r="D166" i="18" s="1"/>
  <c r="D167" i="18" s="1"/>
  <c r="D168" i="18" s="1"/>
  <c r="D169" i="18" s="1"/>
  <c r="D170" i="18" s="1"/>
  <c r="D171" i="18" s="1"/>
  <c r="D172" i="18" s="1"/>
  <c r="D173" i="18" s="1"/>
  <c r="D174" i="18" s="1"/>
  <c r="D175" i="18" s="1"/>
  <c r="D176" i="18" s="1"/>
  <c r="D177" i="18" s="1"/>
  <c r="D178" i="18" s="1"/>
  <c r="D179" i="18" s="1"/>
  <c r="D180" i="18" s="1"/>
  <c r="D181" i="18" s="1"/>
  <c r="D182" i="18" s="1"/>
  <c r="D183" i="18" s="1"/>
  <c r="D184" i="18" s="1"/>
  <c r="D185" i="18" s="1"/>
  <c r="D186" i="18" s="1"/>
  <c r="D187" i="18" s="1"/>
  <c r="D188" i="18" s="1"/>
  <c r="D189" i="18" s="1"/>
  <c r="D190" i="18" s="1"/>
  <c r="D191" i="18" s="1"/>
  <c r="D192" i="18" s="1"/>
  <c r="D193" i="18" s="1"/>
  <c r="D194" i="18" s="1"/>
  <c r="D195" i="18" s="1"/>
  <c r="D196" i="18" s="1"/>
  <c r="D197" i="18" s="1"/>
  <c r="D198" i="18" s="1"/>
  <c r="D199" i="18" s="1"/>
  <c r="D200" i="18" s="1"/>
  <c r="D201" i="18" s="1"/>
  <c r="D202" i="18" s="1"/>
  <c r="D203" i="18" s="1"/>
  <c r="D204" i="18" s="1"/>
  <c r="D205" i="18" s="1"/>
  <c r="D206" i="18" s="1"/>
  <c r="I136" i="18"/>
  <c r="I137" i="18" s="1"/>
  <c r="I138" i="18" s="1"/>
  <c r="I139" i="18" s="1"/>
  <c r="I140" i="18" s="1"/>
  <c r="I141" i="18" s="1"/>
  <c r="I142" i="18" s="1"/>
  <c r="I143" i="18" s="1"/>
  <c r="I144" i="18" s="1"/>
  <c r="I145" i="18" s="1"/>
  <c r="I146" i="18" s="1"/>
  <c r="I147" i="18" s="1"/>
  <c r="I148" i="18" s="1"/>
  <c r="I149" i="18" s="1"/>
  <c r="I150" i="18" s="1"/>
  <c r="I151" i="18" s="1"/>
  <c r="I152" i="18" s="1"/>
  <c r="I153" i="18" s="1"/>
  <c r="I154" i="18" s="1"/>
  <c r="I155" i="18" s="1"/>
  <c r="I156" i="18" s="1"/>
  <c r="I157" i="18" s="1"/>
  <c r="I158" i="18" s="1"/>
  <c r="I159" i="18" s="1"/>
  <c r="I160" i="18" s="1"/>
  <c r="I161" i="18" s="1"/>
  <c r="I162" i="18" s="1"/>
  <c r="I163" i="18" s="1"/>
  <c r="I164" i="18" s="1"/>
  <c r="I165" i="18" s="1"/>
  <c r="I166" i="18" s="1"/>
  <c r="I167" i="18" s="1"/>
  <c r="I168" i="18" s="1"/>
  <c r="I169" i="18" s="1"/>
  <c r="I170" i="18" s="1"/>
  <c r="I171" i="18" s="1"/>
  <c r="I172" i="18" s="1"/>
  <c r="I173" i="18" s="1"/>
  <c r="I174" i="18" s="1"/>
  <c r="I175" i="18" s="1"/>
  <c r="I176" i="18" s="1"/>
  <c r="I177" i="18" s="1"/>
  <c r="I178" i="18" s="1"/>
  <c r="I179" i="18" s="1"/>
  <c r="I180" i="18" s="1"/>
  <c r="I181" i="18" s="1"/>
  <c r="I182" i="18" s="1"/>
  <c r="I183" i="18" s="1"/>
  <c r="I184" i="18" s="1"/>
  <c r="I185" i="18" s="1"/>
  <c r="I186" i="18" s="1"/>
  <c r="I187" i="18" s="1"/>
  <c r="I188" i="18" s="1"/>
  <c r="I189" i="18" s="1"/>
  <c r="I190" i="18" s="1"/>
  <c r="I191" i="18" s="1"/>
  <c r="I192" i="18" s="1"/>
  <c r="I193" i="18" s="1"/>
  <c r="I194" i="18" s="1"/>
  <c r="I195" i="18" s="1"/>
  <c r="I196" i="18" s="1"/>
  <c r="I197" i="18" s="1"/>
  <c r="I198" i="18" s="1"/>
  <c r="I199" i="18" s="1"/>
  <c r="I200" i="18" s="1"/>
  <c r="I201" i="18" s="1"/>
  <c r="I202" i="18" s="1"/>
  <c r="I203" i="18" s="1"/>
  <c r="I204" i="18" s="1"/>
  <c r="I205" i="18" s="1"/>
  <c r="I206" i="18" s="1"/>
  <c r="C138" i="18"/>
  <c r="C139" i="18" s="1"/>
  <c r="C140" i="18" s="1"/>
  <c r="C141" i="18" s="1"/>
  <c r="C142" i="18" s="1"/>
  <c r="C143" i="18" s="1"/>
  <c r="C144" i="18" s="1"/>
  <c r="C145" i="18" s="1"/>
  <c r="C146" i="18" s="1"/>
  <c r="C147" i="18" s="1"/>
  <c r="C148" i="18" s="1"/>
  <c r="C149" i="18" s="1"/>
  <c r="C150" i="18" s="1"/>
  <c r="C151" i="18" s="1"/>
  <c r="C152" i="18" s="1"/>
  <c r="C153" i="18" s="1"/>
  <c r="C154" i="18" s="1"/>
  <c r="C155" i="18" s="1"/>
  <c r="C156" i="18" s="1"/>
  <c r="C157" i="18" s="1"/>
  <c r="C158" i="18" s="1"/>
  <c r="C159" i="18" s="1"/>
  <c r="C160" i="18" s="1"/>
  <c r="C161" i="18" s="1"/>
  <c r="C162" i="18" s="1"/>
  <c r="C163" i="18" s="1"/>
  <c r="C164" i="18" s="1"/>
  <c r="C165" i="18" s="1"/>
  <c r="C166" i="18" s="1"/>
  <c r="C167" i="18" s="1"/>
  <c r="C168" i="18" s="1"/>
  <c r="C169" i="18" s="1"/>
  <c r="C170" i="18" s="1"/>
  <c r="C171" i="18" s="1"/>
  <c r="C172" i="18" s="1"/>
  <c r="C173" i="18" s="1"/>
  <c r="C174" i="18" s="1"/>
  <c r="C175" i="18" s="1"/>
  <c r="C176" i="18" s="1"/>
  <c r="C177" i="18" s="1"/>
  <c r="C178" i="18" s="1"/>
  <c r="C179" i="18" s="1"/>
  <c r="C180" i="18" s="1"/>
  <c r="C181" i="18" s="1"/>
  <c r="C182" i="18" s="1"/>
  <c r="C183" i="18" s="1"/>
  <c r="C184" i="18" s="1"/>
  <c r="C185" i="18" s="1"/>
  <c r="C186" i="18" s="1"/>
  <c r="C187" i="18" s="1"/>
  <c r="C188" i="18" s="1"/>
  <c r="C189" i="18" s="1"/>
  <c r="C190" i="18" s="1"/>
  <c r="C191" i="18" s="1"/>
  <c r="C192" i="18" s="1"/>
  <c r="C193" i="18" s="1"/>
  <c r="C194" i="18" s="1"/>
  <c r="C195" i="18" s="1"/>
  <c r="C196" i="18" s="1"/>
  <c r="C197" i="18" s="1"/>
  <c r="C198" i="18" s="1"/>
  <c r="C199" i="18" s="1"/>
  <c r="C200" i="18" s="1"/>
  <c r="C201" i="18" s="1"/>
  <c r="C202" i="18" s="1"/>
  <c r="C203" i="18" s="1"/>
  <c r="C204" i="18" s="1"/>
  <c r="C205" i="18" s="1"/>
  <c r="C206" i="18" s="1"/>
  <c r="L143" i="18"/>
  <c r="L144" i="18" s="1"/>
  <c r="L145" i="18" s="1"/>
  <c r="L146" i="18" s="1"/>
  <c r="L147" i="18" s="1"/>
  <c r="L148" i="18" s="1"/>
  <c r="L149" i="18" s="1"/>
  <c r="L150" i="18" s="1"/>
  <c r="L151" i="18" s="1"/>
  <c r="L152" i="18" s="1"/>
  <c r="L153" i="18" s="1"/>
  <c r="L154" i="18" s="1"/>
  <c r="L155" i="18" s="1"/>
  <c r="L156" i="18" s="1"/>
  <c r="L157" i="18" s="1"/>
  <c r="L158" i="18" s="1"/>
  <c r="L159" i="18" s="1"/>
  <c r="L160" i="18" s="1"/>
  <c r="L161" i="18" s="1"/>
  <c r="L162" i="18" s="1"/>
  <c r="L163" i="18" s="1"/>
  <c r="L164" i="18" s="1"/>
  <c r="L165" i="18" s="1"/>
  <c r="L166" i="18" s="1"/>
  <c r="L167" i="18" s="1"/>
  <c r="L168" i="18" s="1"/>
  <c r="L169" i="18" s="1"/>
  <c r="L170" i="18" s="1"/>
  <c r="L171" i="18" s="1"/>
  <c r="L172" i="18" s="1"/>
  <c r="L173" i="18" s="1"/>
  <c r="L174" i="18" s="1"/>
  <c r="L175" i="18" s="1"/>
  <c r="L176" i="18" s="1"/>
  <c r="L177" i="18" s="1"/>
  <c r="L178" i="18" s="1"/>
  <c r="L179" i="18" s="1"/>
  <c r="L180" i="18" s="1"/>
  <c r="L181" i="18" s="1"/>
  <c r="L182" i="18" s="1"/>
  <c r="L183" i="18" s="1"/>
  <c r="L184" i="18" s="1"/>
  <c r="L185" i="18" s="1"/>
  <c r="L186" i="18" s="1"/>
  <c r="L187" i="18" s="1"/>
  <c r="L188" i="18" s="1"/>
  <c r="L189" i="18" s="1"/>
  <c r="L190" i="18" s="1"/>
  <c r="L191" i="18" s="1"/>
  <c r="L192" i="18" s="1"/>
  <c r="L193" i="18" s="1"/>
  <c r="L194" i="18" s="1"/>
  <c r="L195" i="18" s="1"/>
  <c r="L196" i="18" s="1"/>
  <c r="L197" i="18" s="1"/>
  <c r="L198" i="18" s="1"/>
  <c r="L199" i="18" s="1"/>
  <c r="L200" i="18" s="1"/>
  <c r="L201" i="18" s="1"/>
  <c r="L202" i="18" s="1"/>
  <c r="L203" i="18" s="1"/>
  <c r="L204" i="18" s="1"/>
  <c r="L205" i="18" s="1"/>
  <c r="L206" i="18" s="1"/>
  <c r="D108" i="18"/>
  <c r="E108" i="18"/>
  <c r="G108" i="18"/>
  <c r="H108" i="18"/>
  <c r="I108" i="18"/>
  <c r="K108" i="18"/>
  <c r="L108" i="18"/>
  <c r="M108" i="18"/>
  <c r="C108" i="18"/>
  <c r="S59" i="18"/>
  <c r="T59" i="18"/>
  <c r="U59" i="18"/>
  <c r="W59" i="18"/>
  <c r="W60" i="18" s="1"/>
  <c r="X59" i="18"/>
  <c r="X60" i="18" s="1"/>
  <c r="Y59" i="18"/>
  <c r="Y60" i="18" s="1"/>
  <c r="Y61" i="18" s="1"/>
  <c r="Y62" i="18" s="1"/>
  <c r="Y63" i="18" s="1"/>
  <c r="Y64" i="18" s="1"/>
  <c r="Y65" i="18" s="1"/>
  <c r="Y66" i="18" s="1"/>
  <c r="Y67" i="18" s="1"/>
  <c r="Y68" i="18" s="1"/>
  <c r="Y69" i="18" s="1"/>
  <c r="Y70" i="18" s="1"/>
  <c r="Y71" i="18" s="1"/>
  <c r="Y72" i="18" s="1"/>
  <c r="Y73" i="18" s="1"/>
  <c r="Y74" i="18" s="1"/>
  <c r="Y75" i="18" s="1"/>
  <c r="Y76" i="18" s="1"/>
  <c r="Y77" i="18" s="1"/>
  <c r="Y78" i="18" s="1"/>
  <c r="Y79" i="18" s="1"/>
  <c r="Y80" i="18" s="1"/>
  <c r="Y81" i="18" s="1"/>
  <c r="Y82" i="18" s="1"/>
  <c r="Y83" i="18" s="1"/>
  <c r="Y84" i="18" s="1"/>
  <c r="Y85" i="18" s="1"/>
  <c r="Y86" i="18" s="1"/>
  <c r="Y87" i="18" s="1"/>
  <c r="Y88" i="18" s="1"/>
  <c r="Y89" i="18" s="1"/>
  <c r="Y90" i="18" s="1"/>
  <c r="Y91" i="18" s="1"/>
  <c r="Y92" i="18" s="1"/>
  <c r="Y93" i="18" s="1"/>
  <c r="Y94" i="18" s="1"/>
  <c r="Y95" i="18" s="1"/>
  <c r="Y96" i="18" s="1"/>
  <c r="Y97" i="18" s="1"/>
  <c r="Y98" i="18" s="1"/>
  <c r="Y99" i="18" s="1"/>
  <c r="Y100" i="18" s="1"/>
  <c r="Y101" i="18" s="1"/>
  <c r="Y102" i="18" s="1"/>
  <c r="Y103" i="18" s="1"/>
  <c r="Y104" i="18" s="1"/>
  <c r="Y105" i="18" s="1"/>
  <c r="Y106" i="18" s="1"/>
  <c r="AA59" i="18"/>
  <c r="AB59" i="18"/>
  <c r="AC59" i="18"/>
  <c r="S60" i="18"/>
  <c r="S61" i="18" s="1"/>
  <c r="S62" i="18" s="1"/>
  <c r="S63" i="18" s="1"/>
  <c r="S64" i="18" s="1"/>
  <c r="S65" i="18" s="1"/>
  <c r="S66" i="18" s="1"/>
  <c r="S67" i="18" s="1"/>
  <c r="S68" i="18" s="1"/>
  <c r="S69" i="18" s="1"/>
  <c r="S70" i="18" s="1"/>
  <c r="S71" i="18" s="1"/>
  <c r="S72" i="18" s="1"/>
  <c r="S73" i="18" s="1"/>
  <c r="S74" i="18" s="1"/>
  <c r="S75" i="18" s="1"/>
  <c r="S76" i="18" s="1"/>
  <c r="S77" i="18" s="1"/>
  <c r="S78" i="18" s="1"/>
  <c r="S79" i="18" s="1"/>
  <c r="S80" i="18" s="1"/>
  <c r="S81" i="18" s="1"/>
  <c r="S82" i="18" s="1"/>
  <c r="S83" i="18" s="1"/>
  <c r="S84" i="18" s="1"/>
  <c r="S85" i="18" s="1"/>
  <c r="S86" i="18" s="1"/>
  <c r="S87" i="18" s="1"/>
  <c r="S88" i="18" s="1"/>
  <c r="S89" i="18" s="1"/>
  <c r="S90" i="18" s="1"/>
  <c r="S91" i="18" s="1"/>
  <c r="S92" i="18" s="1"/>
  <c r="S93" i="18" s="1"/>
  <c r="S94" i="18" s="1"/>
  <c r="S95" i="18" s="1"/>
  <c r="S96" i="18" s="1"/>
  <c r="S97" i="18" s="1"/>
  <c r="S98" i="18" s="1"/>
  <c r="S99" i="18" s="1"/>
  <c r="S100" i="18" s="1"/>
  <c r="S101" i="18" s="1"/>
  <c r="S102" i="18" s="1"/>
  <c r="S103" i="18" s="1"/>
  <c r="S104" i="18" s="1"/>
  <c r="S105" i="18" s="1"/>
  <c r="S106" i="18" s="1"/>
  <c r="T60" i="18"/>
  <c r="T61" i="18" s="1"/>
  <c r="T62" i="18" s="1"/>
  <c r="T63" i="18" s="1"/>
  <c r="T64" i="18" s="1"/>
  <c r="T65" i="18" s="1"/>
  <c r="T66" i="18" s="1"/>
  <c r="T67" i="18" s="1"/>
  <c r="T68" i="18" s="1"/>
  <c r="T69" i="18" s="1"/>
  <c r="T70" i="18" s="1"/>
  <c r="T71" i="18" s="1"/>
  <c r="T72" i="18" s="1"/>
  <c r="T73" i="18" s="1"/>
  <c r="T74" i="18" s="1"/>
  <c r="T75" i="18" s="1"/>
  <c r="T76" i="18" s="1"/>
  <c r="T77" i="18" s="1"/>
  <c r="T78" i="18" s="1"/>
  <c r="T79" i="18" s="1"/>
  <c r="T80" i="18" s="1"/>
  <c r="T81" i="18" s="1"/>
  <c r="T82" i="18" s="1"/>
  <c r="T83" i="18" s="1"/>
  <c r="T84" i="18" s="1"/>
  <c r="T85" i="18" s="1"/>
  <c r="T86" i="18" s="1"/>
  <c r="T87" i="18" s="1"/>
  <c r="T88" i="18" s="1"/>
  <c r="T89" i="18" s="1"/>
  <c r="T90" i="18" s="1"/>
  <c r="T91" i="18" s="1"/>
  <c r="T92" i="18" s="1"/>
  <c r="T93" i="18" s="1"/>
  <c r="T94" i="18" s="1"/>
  <c r="T95" i="18" s="1"/>
  <c r="T96" i="18" s="1"/>
  <c r="T97" i="18" s="1"/>
  <c r="T98" i="18" s="1"/>
  <c r="T99" i="18" s="1"/>
  <c r="T100" i="18" s="1"/>
  <c r="T101" i="18" s="1"/>
  <c r="T102" i="18" s="1"/>
  <c r="T103" i="18" s="1"/>
  <c r="T104" i="18" s="1"/>
  <c r="T105" i="18" s="1"/>
  <c r="T106" i="18" s="1"/>
  <c r="U60" i="18"/>
  <c r="U61" i="18" s="1"/>
  <c r="U62" i="18" s="1"/>
  <c r="U63" i="18" s="1"/>
  <c r="U64" i="18" s="1"/>
  <c r="U65" i="18" s="1"/>
  <c r="U66" i="18" s="1"/>
  <c r="U67" i="18" s="1"/>
  <c r="U68" i="18" s="1"/>
  <c r="U69" i="18" s="1"/>
  <c r="U70" i="18" s="1"/>
  <c r="U71" i="18" s="1"/>
  <c r="U72" i="18" s="1"/>
  <c r="U73" i="18" s="1"/>
  <c r="U74" i="18" s="1"/>
  <c r="U75" i="18" s="1"/>
  <c r="U76" i="18" s="1"/>
  <c r="U77" i="18" s="1"/>
  <c r="U78" i="18" s="1"/>
  <c r="U79" i="18" s="1"/>
  <c r="U80" i="18" s="1"/>
  <c r="U81" i="18" s="1"/>
  <c r="U82" i="18" s="1"/>
  <c r="U83" i="18" s="1"/>
  <c r="U84" i="18" s="1"/>
  <c r="U85" i="18" s="1"/>
  <c r="U86" i="18" s="1"/>
  <c r="U87" i="18" s="1"/>
  <c r="U88" i="18" s="1"/>
  <c r="U89" i="18" s="1"/>
  <c r="U90" i="18" s="1"/>
  <c r="U91" i="18" s="1"/>
  <c r="U92" i="18" s="1"/>
  <c r="U93" i="18" s="1"/>
  <c r="U94" i="18" s="1"/>
  <c r="U95" i="18" s="1"/>
  <c r="U96" i="18" s="1"/>
  <c r="U97" i="18" s="1"/>
  <c r="U98" i="18" s="1"/>
  <c r="U99" i="18" s="1"/>
  <c r="U100" i="18" s="1"/>
  <c r="U101" i="18" s="1"/>
  <c r="U102" i="18" s="1"/>
  <c r="U103" i="18" s="1"/>
  <c r="U104" i="18" s="1"/>
  <c r="U105" i="18" s="1"/>
  <c r="U106" i="18" s="1"/>
  <c r="AA60" i="18"/>
  <c r="AA61" i="18" s="1"/>
  <c r="AB60" i="18"/>
  <c r="AB61" i="18" s="1"/>
  <c r="AC60" i="18"/>
  <c r="AC61" i="18" s="1"/>
  <c r="W61" i="18"/>
  <c r="W62" i="18" s="1"/>
  <c r="W63" i="18" s="1"/>
  <c r="W64" i="18" s="1"/>
  <c r="W65" i="18" s="1"/>
  <c r="W66" i="18" s="1"/>
  <c r="W67" i="18" s="1"/>
  <c r="W68" i="18" s="1"/>
  <c r="W69" i="18" s="1"/>
  <c r="W70" i="18" s="1"/>
  <c r="W71" i="18" s="1"/>
  <c r="W72" i="18" s="1"/>
  <c r="W73" i="18" s="1"/>
  <c r="W74" i="18" s="1"/>
  <c r="W75" i="18" s="1"/>
  <c r="W76" i="18" s="1"/>
  <c r="W77" i="18" s="1"/>
  <c r="W78" i="18" s="1"/>
  <c r="W79" i="18" s="1"/>
  <c r="W80" i="18" s="1"/>
  <c r="W81" i="18" s="1"/>
  <c r="W82" i="18" s="1"/>
  <c r="W83" i="18" s="1"/>
  <c r="W84" i="18" s="1"/>
  <c r="W85" i="18" s="1"/>
  <c r="W86" i="18" s="1"/>
  <c r="W87" i="18" s="1"/>
  <c r="W88" i="18" s="1"/>
  <c r="W89" i="18" s="1"/>
  <c r="W90" i="18" s="1"/>
  <c r="W91" i="18" s="1"/>
  <c r="W92" i="18" s="1"/>
  <c r="W93" i="18" s="1"/>
  <c r="W94" i="18" s="1"/>
  <c r="W95" i="18" s="1"/>
  <c r="W96" i="18" s="1"/>
  <c r="W97" i="18" s="1"/>
  <c r="W98" i="18" s="1"/>
  <c r="W99" i="18" s="1"/>
  <c r="W100" i="18" s="1"/>
  <c r="W101" i="18" s="1"/>
  <c r="W102" i="18" s="1"/>
  <c r="W103" i="18" s="1"/>
  <c r="W104" i="18" s="1"/>
  <c r="W105" i="18" s="1"/>
  <c r="W106" i="18" s="1"/>
  <c r="X61" i="18"/>
  <c r="X62" i="18" s="1"/>
  <c r="X63" i="18" s="1"/>
  <c r="X64" i="18" s="1"/>
  <c r="X65" i="18" s="1"/>
  <c r="X66" i="18" s="1"/>
  <c r="X67" i="18" s="1"/>
  <c r="X68" i="18" s="1"/>
  <c r="X69" i="18" s="1"/>
  <c r="X70" i="18" s="1"/>
  <c r="X71" i="18" s="1"/>
  <c r="X72" i="18" s="1"/>
  <c r="X73" i="18" s="1"/>
  <c r="X74" i="18" s="1"/>
  <c r="X75" i="18" s="1"/>
  <c r="X76" i="18" s="1"/>
  <c r="X77" i="18" s="1"/>
  <c r="X78" i="18" s="1"/>
  <c r="X79" i="18" s="1"/>
  <c r="X80" i="18" s="1"/>
  <c r="X81" i="18" s="1"/>
  <c r="X82" i="18" s="1"/>
  <c r="X83" i="18" s="1"/>
  <c r="X84" i="18" s="1"/>
  <c r="X85" i="18" s="1"/>
  <c r="X86" i="18" s="1"/>
  <c r="X87" i="18" s="1"/>
  <c r="X88" i="18" s="1"/>
  <c r="X89" i="18" s="1"/>
  <c r="X90" i="18" s="1"/>
  <c r="X91" i="18" s="1"/>
  <c r="X92" i="18" s="1"/>
  <c r="X93" i="18" s="1"/>
  <c r="X94" i="18" s="1"/>
  <c r="X95" i="18" s="1"/>
  <c r="X96" i="18" s="1"/>
  <c r="X97" i="18" s="1"/>
  <c r="X98" i="18" s="1"/>
  <c r="X99" i="18" s="1"/>
  <c r="X100" i="18" s="1"/>
  <c r="X101" i="18" s="1"/>
  <c r="X102" i="18" s="1"/>
  <c r="X103" i="18" s="1"/>
  <c r="X104" i="18" s="1"/>
  <c r="X105" i="18" s="1"/>
  <c r="X106" i="18" s="1"/>
  <c r="AA62" i="18"/>
  <c r="AA63" i="18" s="1"/>
  <c r="AA64" i="18" s="1"/>
  <c r="AA65" i="18" s="1"/>
  <c r="AA66" i="18" s="1"/>
  <c r="AA67" i="18" s="1"/>
  <c r="AA68" i="18" s="1"/>
  <c r="AA69" i="18" s="1"/>
  <c r="AA70" i="18" s="1"/>
  <c r="AA71" i="18" s="1"/>
  <c r="AA72" i="18" s="1"/>
  <c r="AA73" i="18" s="1"/>
  <c r="AA74" i="18" s="1"/>
  <c r="AA75" i="18" s="1"/>
  <c r="AA76" i="18" s="1"/>
  <c r="AA77" i="18" s="1"/>
  <c r="AA78" i="18" s="1"/>
  <c r="AA79" i="18" s="1"/>
  <c r="AA80" i="18" s="1"/>
  <c r="AA81" i="18" s="1"/>
  <c r="AA82" i="18" s="1"/>
  <c r="AA83" i="18" s="1"/>
  <c r="AA84" i="18" s="1"/>
  <c r="AA85" i="18" s="1"/>
  <c r="AA86" i="18" s="1"/>
  <c r="AA87" i="18" s="1"/>
  <c r="AA88" i="18" s="1"/>
  <c r="AA89" i="18" s="1"/>
  <c r="AA90" i="18" s="1"/>
  <c r="AA91" i="18" s="1"/>
  <c r="AA92" i="18" s="1"/>
  <c r="AA93" i="18" s="1"/>
  <c r="AA94" i="18" s="1"/>
  <c r="AA95" i="18" s="1"/>
  <c r="AA96" i="18" s="1"/>
  <c r="AA97" i="18" s="1"/>
  <c r="AA98" i="18" s="1"/>
  <c r="AA99" i="18" s="1"/>
  <c r="AA100" i="18" s="1"/>
  <c r="AA101" i="18" s="1"/>
  <c r="AA102" i="18" s="1"/>
  <c r="AA103" i="18" s="1"/>
  <c r="AA104" i="18" s="1"/>
  <c r="AA105" i="18" s="1"/>
  <c r="AA106" i="18" s="1"/>
  <c r="AB62" i="18"/>
  <c r="AB63" i="18" s="1"/>
  <c r="AB64" i="18" s="1"/>
  <c r="AB65" i="18" s="1"/>
  <c r="AB66" i="18" s="1"/>
  <c r="AB67" i="18" s="1"/>
  <c r="AB68" i="18" s="1"/>
  <c r="AB69" i="18" s="1"/>
  <c r="AB70" i="18" s="1"/>
  <c r="AB71" i="18" s="1"/>
  <c r="AB72" i="18" s="1"/>
  <c r="AB73" i="18" s="1"/>
  <c r="AB74" i="18" s="1"/>
  <c r="AB75" i="18" s="1"/>
  <c r="AB76" i="18" s="1"/>
  <c r="AB77" i="18" s="1"/>
  <c r="AB78" i="18" s="1"/>
  <c r="AB79" i="18" s="1"/>
  <c r="AB80" i="18" s="1"/>
  <c r="AB81" i="18" s="1"/>
  <c r="AB82" i="18" s="1"/>
  <c r="AB83" i="18" s="1"/>
  <c r="AB84" i="18" s="1"/>
  <c r="AB85" i="18" s="1"/>
  <c r="AB86" i="18" s="1"/>
  <c r="AB87" i="18" s="1"/>
  <c r="AB88" i="18" s="1"/>
  <c r="AB89" i="18" s="1"/>
  <c r="AB90" i="18" s="1"/>
  <c r="AB91" i="18" s="1"/>
  <c r="AB92" i="18" s="1"/>
  <c r="AB93" i="18" s="1"/>
  <c r="AB94" i="18" s="1"/>
  <c r="AB95" i="18" s="1"/>
  <c r="AB96" i="18" s="1"/>
  <c r="AB97" i="18" s="1"/>
  <c r="AB98" i="18" s="1"/>
  <c r="AB99" i="18" s="1"/>
  <c r="AB100" i="18" s="1"/>
  <c r="AB101" i="18" s="1"/>
  <c r="AB102" i="18" s="1"/>
  <c r="AB103" i="18" s="1"/>
  <c r="AB104" i="18" s="1"/>
  <c r="AB105" i="18" s="1"/>
  <c r="AB106" i="18" s="1"/>
  <c r="AC62" i="18"/>
  <c r="AC63" i="18" s="1"/>
  <c r="AC64" i="18" s="1"/>
  <c r="AC65" i="18" s="1"/>
  <c r="AC66" i="18" s="1"/>
  <c r="AC67" i="18" s="1"/>
  <c r="AC68" i="18" s="1"/>
  <c r="AC69" i="18" s="1"/>
  <c r="AC70" i="18" s="1"/>
  <c r="AC71" i="18" s="1"/>
  <c r="AC72" i="18" s="1"/>
  <c r="AC73" i="18" s="1"/>
  <c r="AC74" i="18" s="1"/>
  <c r="AC75" i="18" s="1"/>
  <c r="AC76" i="18" s="1"/>
  <c r="AC77" i="18" s="1"/>
  <c r="AC78" i="18" s="1"/>
  <c r="AC79" i="18" s="1"/>
  <c r="AC80" i="18" s="1"/>
  <c r="AC81" i="18" s="1"/>
  <c r="AC82" i="18" s="1"/>
  <c r="AC83" i="18" s="1"/>
  <c r="AC84" i="18" s="1"/>
  <c r="AC85" i="18" s="1"/>
  <c r="AC86" i="18" s="1"/>
  <c r="AC87" i="18" s="1"/>
  <c r="AC88" i="18" s="1"/>
  <c r="AC89" i="18" s="1"/>
  <c r="AC90" i="18" s="1"/>
  <c r="AC91" i="18" s="1"/>
  <c r="AC92" i="18" s="1"/>
  <c r="AC93" i="18" s="1"/>
  <c r="AC94" i="18" s="1"/>
  <c r="AC95" i="18" s="1"/>
  <c r="AC96" i="18" s="1"/>
  <c r="AC97" i="18" s="1"/>
  <c r="AC98" i="18" s="1"/>
  <c r="AC99" i="18" s="1"/>
  <c r="AC100" i="18" s="1"/>
  <c r="AC101" i="18" s="1"/>
  <c r="AC102" i="18" s="1"/>
  <c r="AC103" i="18" s="1"/>
  <c r="AC104" i="18" s="1"/>
  <c r="AC105" i="18" s="1"/>
  <c r="AC106" i="18" s="1"/>
  <c r="AC58" i="18"/>
  <c r="AB58" i="18"/>
  <c r="AA58" i="18"/>
  <c r="Y58" i="18"/>
  <c r="X58" i="18"/>
  <c r="W58" i="18"/>
  <c r="U58" i="18"/>
  <c r="T58" i="18"/>
  <c r="S58" i="18"/>
  <c r="C59" i="18"/>
  <c r="D59" i="18"/>
  <c r="E59" i="18"/>
  <c r="G59" i="18"/>
  <c r="G60" i="18" s="1"/>
  <c r="G61" i="18" s="1"/>
  <c r="G62" i="18" s="1"/>
  <c r="G63" i="18" s="1"/>
  <c r="G64" i="18" s="1"/>
  <c r="G65" i="18" s="1"/>
  <c r="G66" i="18" s="1"/>
  <c r="G67" i="18" s="1"/>
  <c r="G68" i="18" s="1"/>
  <c r="G69" i="18" s="1"/>
  <c r="G70" i="18" s="1"/>
  <c r="G71" i="18" s="1"/>
  <c r="G72" i="18" s="1"/>
  <c r="G73" i="18" s="1"/>
  <c r="G74" i="18" s="1"/>
  <c r="G75" i="18" s="1"/>
  <c r="G76" i="18" s="1"/>
  <c r="G77" i="18" s="1"/>
  <c r="G78" i="18" s="1"/>
  <c r="G79" i="18" s="1"/>
  <c r="G80" i="18" s="1"/>
  <c r="G81" i="18" s="1"/>
  <c r="G82" i="18" s="1"/>
  <c r="G83" i="18" s="1"/>
  <c r="G84" i="18" s="1"/>
  <c r="G85" i="18" s="1"/>
  <c r="G86" i="18" s="1"/>
  <c r="G87" i="18" s="1"/>
  <c r="G88" i="18" s="1"/>
  <c r="G89" i="18" s="1"/>
  <c r="G90" i="18" s="1"/>
  <c r="G91" i="18" s="1"/>
  <c r="G92" i="18" s="1"/>
  <c r="G93" i="18" s="1"/>
  <c r="G94" i="18" s="1"/>
  <c r="G95" i="18" s="1"/>
  <c r="G96" i="18" s="1"/>
  <c r="G97" i="18" s="1"/>
  <c r="G98" i="18" s="1"/>
  <c r="G99" i="18" s="1"/>
  <c r="G100" i="18" s="1"/>
  <c r="G101" i="18" s="1"/>
  <c r="G102" i="18" s="1"/>
  <c r="G103" i="18" s="1"/>
  <c r="G104" i="18" s="1"/>
  <c r="G105" i="18" s="1"/>
  <c r="G106" i="18" s="1"/>
  <c r="H59" i="18"/>
  <c r="H60" i="18" s="1"/>
  <c r="H61" i="18" s="1"/>
  <c r="H62" i="18" s="1"/>
  <c r="H63" i="18" s="1"/>
  <c r="H64" i="18" s="1"/>
  <c r="H65" i="18" s="1"/>
  <c r="H66" i="18" s="1"/>
  <c r="H67" i="18" s="1"/>
  <c r="H68" i="18" s="1"/>
  <c r="H69" i="18" s="1"/>
  <c r="H70" i="18" s="1"/>
  <c r="H71" i="18" s="1"/>
  <c r="H72" i="18" s="1"/>
  <c r="H73" i="18" s="1"/>
  <c r="H74" i="18" s="1"/>
  <c r="H75" i="18" s="1"/>
  <c r="H76" i="18" s="1"/>
  <c r="H77" i="18" s="1"/>
  <c r="H78" i="18" s="1"/>
  <c r="H79" i="18" s="1"/>
  <c r="H80" i="18" s="1"/>
  <c r="H81" i="18" s="1"/>
  <c r="H82" i="18" s="1"/>
  <c r="H83" i="18" s="1"/>
  <c r="H84" i="18" s="1"/>
  <c r="H85" i="18" s="1"/>
  <c r="H86" i="18" s="1"/>
  <c r="H87" i="18" s="1"/>
  <c r="H88" i="18" s="1"/>
  <c r="I59" i="18"/>
  <c r="I60" i="18" s="1"/>
  <c r="K59" i="18"/>
  <c r="L59" i="18"/>
  <c r="M59" i="18"/>
  <c r="C60" i="18"/>
  <c r="C61" i="18" s="1"/>
  <c r="C62" i="18" s="1"/>
  <c r="C63" i="18" s="1"/>
  <c r="C64" i="18" s="1"/>
  <c r="C65" i="18" s="1"/>
  <c r="C66" i="18" s="1"/>
  <c r="C67" i="18" s="1"/>
  <c r="C68" i="18" s="1"/>
  <c r="C69" i="18" s="1"/>
  <c r="C70" i="18" s="1"/>
  <c r="C71" i="18" s="1"/>
  <c r="C72" i="18" s="1"/>
  <c r="C73" i="18" s="1"/>
  <c r="C74" i="18" s="1"/>
  <c r="C75" i="18" s="1"/>
  <c r="C76" i="18" s="1"/>
  <c r="C77" i="18" s="1"/>
  <c r="C78" i="18" s="1"/>
  <c r="C79" i="18" s="1"/>
  <c r="C80" i="18" s="1"/>
  <c r="C81" i="18" s="1"/>
  <c r="C82" i="18" s="1"/>
  <c r="C83" i="18" s="1"/>
  <c r="C84" i="18" s="1"/>
  <c r="C85" i="18" s="1"/>
  <c r="C86" i="18" s="1"/>
  <c r="C87" i="18" s="1"/>
  <c r="C88" i="18" s="1"/>
  <c r="C89" i="18" s="1"/>
  <c r="C90" i="18" s="1"/>
  <c r="C91" i="18" s="1"/>
  <c r="C92" i="18" s="1"/>
  <c r="C93" i="18" s="1"/>
  <c r="C94" i="18" s="1"/>
  <c r="C95" i="18" s="1"/>
  <c r="C96" i="18" s="1"/>
  <c r="C97" i="18" s="1"/>
  <c r="C98" i="18" s="1"/>
  <c r="C99" i="18" s="1"/>
  <c r="C100" i="18" s="1"/>
  <c r="C101" i="18" s="1"/>
  <c r="C102" i="18" s="1"/>
  <c r="C103" i="18" s="1"/>
  <c r="C104" i="18" s="1"/>
  <c r="C105" i="18" s="1"/>
  <c r="C106" i="18" s="1"/>
  <c r="D60" i="18"/>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E60" i="18"/>
  <c r="E61" i="18" s="1"/>
  <c r="E62" i="18" s="1"/>
  <c r="E63" i="18" s="1"/>
  <c r="E64" i="18" s="1"/>
  <c r="E65" i="18" s="1"/>
  <c r="E66" i="18" s="1"/>
  <c r="E67" i="18" s="1"/>
  <c r="E68" i="18" s="1"/>
  <c r="E69" i="18" s="1"/>
  <c r="E70" i="18" s="1"/>
  <c r="E71" i="18" s="1"/>
  <c r="E72" i="18" s="1"/>
  <c r="E73" i="18" s="1"/>
  <c r="E74" i="18" s="1"/>
  <c r="E75" i="18" s="1"/>
  <c r="E76" i="18" s="1"/>
  <c r="E77" i="18" s="1"/>
  <c r="E78" i="18" s="1"/>
  <c r="E79" i="18" s="1"/>
  <c r="E80" i="18" s="1"/>
  <c r="E81" i="18" s="1"/>
  <c r="E82" i="18" s="1"/>
  <c r="E83" i="18" s="1"/>
  <c r="E84" i="18" s="1"/>
  <c r="E85" i="18" s="1"/>
  <c r="E86" i="18" s="1"/>
  <c r="E87" i="18" s="1"/>
  <c r="E88" i="18" s="1"/>
  <c r="E89" i="18" s="1"/>
  <c r="E90" i="18" s="1"/>
  <c r="E91" i="18" s="1"/>
  <c r="E92" i="18" s="1"/>
  <c r="E93" i="18" s="1"/>
  <c r="E94" i="18" s="1"/>
  <c r="E95" i="18" s="1"/>
  <c r="E96" i="18" s="1"/>
  <c r="E97" i="18" s="1"/>
  <c r="E98" i="18" s="1"/>
  <c r="E99" i="18" s="1"/>
  <c r="E100" i="18" s="1"/>
  <c r="E101" i="18" s="1"/>
  <c r="E102" i="18" s="1"/>
  <c r="E103" i="18" s="1"/>
  <c r="E104" i="18" s="1"/>
  <c r="E105" i="18" s="1"/>
  <c r="E106" i="18" s="1"/>
  <c r="K60" i="18"/>
  <c r="K61" i="18" s="1"/>
  <c r="K62" i="18" s="1"/>
  <c r="K63" i="18" s="1"/>
  <c r="K64" i="18" s="1"/>
  <c r="K65" i="18" s="1"/>
  <c r="K66" i="18" s="1"/>
  <c r="K67" i="18" s="1"/>
  <c r="K68" i="18" s="1"/>
  <c r="K69" i="18" s="1"/>
  <c r="K70" i="18" s="1"/>
  <c r="K71" i="18" s="1"/>
  <c r="K72" i="18" s="1"/>
  <c r="K73" i="18" s="1"/>
  <c r="K74" i="18" s="1"/>
  <c r="K75" i="18" s="1"/>
  <c r="K76" i="18" s="1"/>
  <c r="K77" i="18" s="1"/>
  <c r="K78" i="18" s="1"/>
  <c r="K79" i="18" s="1"/>
  <c r="K80" i="18" s="1"/>
  <c r="K81" i="18" s="1"/>
  <c r="K82" i="18" s="1"/>
  <c r="K83" i="18" s="1"/>
  <c r="K84" i="18" s="1"/>
  <c r="K85" i="18" s="1"/>
  <c r="K86" i="18" s="1"/>
  <c r="K87" i="18" s="1"/>
  <c r="K88" i="18" s="1"/>
  <c r="K89" i="18" s="1"/>
  <c r="K90" i="18" s="1"/>
  <c r="K91" i="18" s="1"/>
  <c r="K92" i="18" s="1"/>
  <c r="K93" i="18" s="1"/>
  <c r="K94" i="18" s="1"/>
  <c r="K95" i="18" s="1"/>
  <c r="K96" i="18" s="1"/>
  <c r="K97" i="18" s="1"/>
  <c r="K98" i="18" s="1"/>
  <c r="K99" i="18" s="1"/>
  <c r="K100" i="18" s="1"/>
  <c r="K101" i="18" s="1"/>
  <c r="K102" i="18" s="1"/>
  <c r="K103" i="18" s="1"/>
  <c r="K104" i="18" s="1"/>
  <c r="K105" i="18" s="1"/>
  <c r="K106" i="18" s="1"/>
  <c r="L60" i="18"/>
  <c r="L61" i="18" s="1"/>
  <c r="L62" i="18" s="1"/>
  <c r="L63" i="18" s="1"/>
  <c r="L64" i="18" s="1"/>
  <c r="L65" i="18" s="1"/>
  <c r="L66" i="18" s="1"/>
  <c r="L67" i="18" s="1"/>
  <c r="L68" i="18" s="1"/>
  <c r="L69" i="18" s="1"/>
  <c r="L70" i="18" s="1"/>
  <c r="L71" i="18" s="1"/>
  <c r="L72" i="18" s="1"/>
  <c r="L73" i="18" s="1"/>
  <c r="L74" i="18" s="1"/>
  <c r="L75" i="18" s="1"/>
  <c r="L76" i="18" s="1"/>
  <c r="L77" i="18" s="1"/>
  <c r="L78" i="18" s="1"/>
  <c r="L79" i="18" s="1"/>
  <c r="L80" i="18" s="1"/>
  <c r="L81" i="18" s="1"/>
  <c r="L82" i="18" s="1"/>
  <c r="L83" i="18" s="1"/>
  <c r="L84" i="18" s="1"/>
  <c r="L85" i="18" s="1"/>
  <c r="L86" i="18" s="1"/>
  <c r="L87" i="18" s="1"/>
  <c r="L88" i="18" s="1"/>
  <c r="L89" i="18" s="1"/>
  <c r="L90" i="18" s="1"/>
  <c r="L91" i="18" s="1"/>
  <c r="L92" i="18" s="1"/>
  <c r="L93" i="18" s="1"/>
  <c r="L94" i="18" s="1"/>
  <c r="L95" i="18" s="1"/>
  <c r="L96" i="18" s="1"/>
  <c r="L97" i="18" s="1"/>
  <c r="L98" i="18" s="1"/>
  <c r="L99" i="18" s="1"/>
  <c r="L100" i="18" s="1"/>
  <c r="L101" i="18" s="1"/>
  <c r="L102" i="18" s="1"/>
  <c r="L103" i="18" s="1"/>
  <c r="L104" i="18" s="1"/>
  <c r="L105" i="18" s="1"/>
  <c r="L106" i="18" s="1"/>
  <c r="M60" i="18"/>
  <c r="M61" i="18" s="1"/>
  <c r="M62" i="18" s="1"/>
  <c r="M63" i="18" s="1"/>
  <c r="M64" i="18" s="1"/>
  <c r="M65" i="18" s="1"/>
  <c r="M66" i="18" s="1"/>
  <c r="M67" i="18" s="1"/>
  <c r="M68" i="18" s="1"/>
  <c r="M69" i="18" s="1"/>
  <c r="M70" i="18" s="1"/>
  <c r="M71" i="18" s="1"/>
  <c r="M72" i="18" s="1"/>
  <c r="M73" i="18" s="1"/>
  <c r="M74" i="18" s="1"/>
  <c r="M75" i="18" s="1"/>
  <c r="M76" i="18" s="1"/>
  <c r="M77" i="18" s="1"/>
  <c r="M78" i="18" s="1"/>
  <c r="M79" i="18" s="1"/>
  <c r="M80" i="18" s="1"/>
  <c r="M81" i="18" s="1"/>
  <c r="M82" i="18" s="1"/>
  <c r="M83" i="18" s="1"/>
  <c r="M84" i="18" s="1"/>
  <c r="M85" i="18" s="1"/>
  <c r="M86" i="18" s="1"/>
  <c r="M87" i="18" s="1"/>
  <c r="M88" i="18" s="1"/>
  <c r="M89" i="18" s="1"/>
  <c r="M90" i="18" s="1"/>
  <c r="M91" i="18" s="1"/>
  <c r="M92" i="18" s="1"/>
  <c r="M93" i="18" s="1"/>
  <c r="M94" i="18" s="1"/>
  <c r="M95" i="18" s="1"/>
  <c r="M96" i="18" s="1"/>
  <c r="M97" i="18" s="1"/>
  <c r="M98" i="18" s="1"/>
  <c r="M99" i="18" s="1"/>
  <c r="M100" i="18" s="1"/>
  <c r="M101" i="18" s="1"/>
  <c r="M102" i="18" s="1"/>
  <c r="M103" i="18" s="1"/>
  <c r="M104" i="18" s="1"/>
  <c r="M105" i="18" s="1"/>
  <c r="M106" i="18" s="1"/>
  <c r="I61" i="18"/>
  <c r="I62" i="18" s="1"/>
  <c r="I63" i="18" s="1"/>
  <c r="I64" i="18" s="1"/>
  <c r="I65" i="18" s="1"/>
  <c r="I66" i="18" s="1"/>
  <c r="I67" i="18" s="1"/>
  <c r="I68" i="18" s="1"/>
  <c r="I69" i="18" s="1"/>
  <c r="I70" i="18" s="1"/>
  <c r="I71" i="18" s="1"/>
  <c r="I72" i="18" s="1"/>
  <c r="I73" i="18" s="1"/>
  <c r="I74" i="18" s="1"/>
  <c r="I75" i="18" s="1"/>
  <c r="I76" i="18" s="1"/>
  <c r="I77" i="18" s="1"/>
  <c r="I78" i="18" s="1"/>
  <c r="I79" i="18" s="1"/>
  <c r="I80" i="18" s="1"/>
  <c r="I81" i="18" s="1"/>
  <c r="I82" i="18" s="1"/>
  <c r="I83" i="18" s="1"/>
  <c r="I84" i="18" s="1"/>
  <c r="I85" i="18" s="1"/>
  <c r="I86" i="18" s="1"/>
  <c r="I87" i="18" s="1"/>
  <c r="I88" i="18" s="1"/>
  <c r="I89" i="18" s="1"/>
  <c r="I90" i="18" s="1"/>
  <c r="I91" i="18" s="1"/>
  <c r="I92" i="18" s="1"/>
  <c r="I93" i="18" s="1"/>
  <c r="I94" i="18" s="1"/>
  <c r="I95" i="18" s="1"/>
  <c r="I96" i="18" s="1"/>
  <c r="I97" i="18" s="1"/>
  <c r="I98" i="18" s="1"/>
  <c r="I99" i="18" s="1"/>
  <c r="I100" i="18" s="1"/>
  <c r="I101" i="18" s="1"/>
  <c r="I102" i="18" s="1"/>
  <c r="I103" i="18" s="1"/>
  <c r="I104" i="18" s="1"/>
  <c r="I105" i="18" s="1"/>
  <c r="I106" i="18" s="1"/>
  <c r="D88" i="18"/>
  <c r="D89" i="18" s="1"/>
  <c r="D90" i="18" s="1"/>
  <c r="D91" i="18" s="1"/>
  <c r="D92" i="18" s="1"/>
  <c r="D93" i="18" s="1"/>
  <c r="D94" i="18" s="1"/>
  <c r="D95" i="18" s="1"/>
  <c r="D96" i="18" s="1"/>
  <c r="D97" i="18" s="1"/>
  <c r="D98" i="18" s="1"/>
  <c r="D99" i="18" s="1"/>
  <c r="D100" i="18" s="1"/>
  <c r="D101" i="18" s="1"/>
  <c r="D102" i="18" s="1"/>
  <c r="D103" i="18" s="1"/>
  <c r="D104" i="18" s="1"/>
  <c r="D105" i="18" s="1"/>
  <c r="D106" i="18" s="1"/>
  <c r="H89" i="18"/>
  <c r="H90" i="18" s="1"/>
  <c r="H91" i="18" s="1"/>
  <c r="H92" i="18" s="1"/>
  <c r="H93" i="18" s="1"/>
  <c r="H94" i="18" s="1"/>
  <c r="H95" i="18" s="1"/>
  <c r="H96" i="18" s="1"/>
  <c r="H97" i="18" s="1"/>
  <c r="H98" i="18" s="1"/>
  <c r="H99" i="18" s="1"/>
  <c r="H100" i="18" s="1"/>
  <c r="H101" i="18" s="1"/>
  <c r="H102" i="18" s="1"/>
  <c r="H103" i="18" s="1"/>
  <c r="H104" i="18" s="1"/>
  <c r="H105" i="18" s="1"/>
  <c r="H106" i="18" s="1"/>
  <c r="D58" i="18"/>
  <c r="E58" i="18"/>
  <c r="G58" i="18"/>
  <c r="H58" i="18"/>
  <c r="I58" i="18"/>
  <c r="K58" i="18"/>
  <c r="L58" i="18"/>
  <c r="M58" i="18"/>
  <c r="C58" i="18"/>
  <c r="S9" i="18"/>
  <c r="T9" i="18"/>
  <c r="U9" i="18"/>
  <c r="W9" i="18"/>
  <c r="W10" i="18" s="1"/>
  <c r="W11" i="18" s="1"/>
  <c r="W12" i="18" s="1"/>
  <c r="W13" i="18" s="1"/>
  <c r="W14" i="18" s="1"/>
  <c r="W15" i="18" s="1"/>
  <c r="W16" i="18" s="1"/>
  <c r="W17" i="18" s="1"/>
  <c r="W18" i="18" s="1"/>
  <c r="W19" i="18" s="1"/>
  <c r="W20" i="18" s="1"/>
  <c r="W21" i="18" s="1"/>
  <c r="W22" i="18" s="1"/>
  <c r="W23" i="18" s="1"/>
  <c r="W24" i="18" s="1"/>
  <c r="W25" i="18" s="1"/>
  <c r="W26" i="18" s="1"/>
  <c r="W27" i="18" s="1"/>
  <c r="W28" i="18" s="1"/>
  <c r="W29" i="18" s="1"/>
  <c r="W30" i="18" s="1"/>
  <c r="W31" i="18" s="1"/>
  <c r="W32" i="18" s="1"/>
  <c r="W33" i="18" s="1"/>
  <c r="W34" i="18" s="1"/>
  <c r="W35" i="18" s="1"/>
  <c r="W36" i="18" s="1"/>
  <c r="W37" i="18" s="1"/>
  <c r="W38" i="18" s="1"/>
  <c r="W39" i="18" s="1"/>
  <c r="W40" i="18" s="1"/>
  <c r="W41" i="18" s="1"/>
  <c r="W42" i="18" s="1"/>
  <c r="W43" i="18" s="1"/>
  <c r="W44" i="18" s="1"/>
  <c r="W45" i="18" s="1"/>
  <c r="W46" i="18" s="1"/>
  <c r="W47" i="18" s="1"/>
  <c r="W48" i="18" s="1"/>
  <c r="W49" i="18" s="1"/>
  <c r="W50" i="18" s="1"/>
  <c r="W51" i="18" s="1"/>
  <c r="W52" i="18" s="1"/>
  <c r="W53" i="18" s="1"/>
  <c r="W54" i="18" s="1"/>
  <c r="W55" i="18" s="1"/>
  <c r="W56" i="18" s="1"/>
  <c r="X9" i="18"/>
  <c r="X10" i="18" s="1"/>
  <c r="X11" i="18" s="1"/>
  <c r="X12" i="18" s="1"/>
  <c r="X13" i="18" s="1"/>
  <c r="X14" i="18" s="1"/>
  <c r="X15" i="18" s="1"/>
  <c r="X16" i="18" s="1"/>
  <c r="X17" i="18" s="1"/>
  <c r="X18" i="18" s="1"/>
  <c r="X19" i="18" s="1"/>
  <c r="X20" i="18" s="1"/>
  <c r="X21" i="18" s="1"/>
  <c r="X22" i="18" s="1"/>
  <c r="X23" i="18" s="1"/>
  <c r="X24" i="18" s="1"/>
  <c r="X25" i="18" s="1"/>
  <c r="X26" i="18" s="1"/>
  <c r="X27" i="18" s="1"/>
  <c r="X28" i="18" s="1"/>
  <c r="X29" i="18" s="1"/>
  <c r="X30" i="18" s="1"/>
  <c r="X31" i="18" s="1"/>
  <c r="X32" i="18" s="1"/>
  <c r="X33" i="18" s="1"/>
  <c r="X34" i="18" s="1"/>
  <c r="X35" i="18" s="1"/>
  <c r="X36" i="18" s="1"/>
  <c r="X37" i="18" s="1"/>
  <c r="X38" i="18" s="1"/>
  <c r="X39" i="18" s="1"/>
  <c r="X40" i="18" s="1"/>
  <c r="X41" i="18" s="1"/>
  <c r="X42" i="18" s="1"/>
  <c r="X43" i="18" s="1"/>
  <c r="X44" i="18" s="1"/>
  <c r="X45" i="18" s="1"/>
  <c r="X46" i="18" s="1"/>
  <c r="X47" i="18" s="1"/>
  <c r="X48" i="18" s="1"/>
  <c r="X49" i="18" s="1"/>
  <c r="X50" i="18" s="1"/>
  <c r="X51" i="18" s="1"/>
  <c r="X52" i="18" s="1"/>
  <c r="X53" i="18" s="1"/>
  <c r="X54" i="18" s="1"/>
  <c r="X55" i="18" s="1"/>
  <c r="X56" i="18" s="1"/>
  <c r="Y9" i="18"/>
  <c r="Y10" i="18" s="1"/>
  <c r="Y11" i="18" s="1"/>
  <c r="Y12" i="18" s="1"/>
  <c r="Y13" i="18" s="1"/>
  <c r="Y14" i="18" s="1"/>
  <c r="Y15" i="18" s="1"/>
  <c r="Y16" i="18" s="1"/>
  <c r="Y17" i="18" s="1"/>
  <c r="Y18" i="18" s="1"/>
  <c r="Y19" i="18" s="1"/>
  <c r="Y20" i="18" s="1"/>
  <c r="Y21" i="18" s="1"/>
  <c r="Y22" i="18" s="1"/>
  <c r="Y23" i="18" s="1"/>
  <c r="Y24" i="18" s="1"/>
  <c r="Y25" i="18" s="1"/>
  <c r="Y26" i="18" s="1"/>
  <c r="Y27" i="18" s="1"/>
  <c r="Y28" i="18" s="1"/>
  <c r="Y29" i="18" s="1"/>
  <c r="Y30" i="18" s="1"/>
  <c r="Y31" i="18" s="1"/>
  <c r="Y32" i="18" s="1"/>
  <c r="Y33" i="18" s="1"/>
  <c r="Y34" i="18" s="1"/>
  <c r="Y35" i="18" s="1"/>
  <c r="Y36" i="18" s="1"/>
  <c r="Y37" i="18" s="1"/>
  <c r="Y38" i="18" s="1"/>
  <c r="Y39" i="18" s="1"/>
  <c r="Y40" i="18" s="1"/>
  <c r="Y41" i="18" s="1"/>
  <c r="Y42" i="18" s="1"/>
  <c r="Y43" i="18" s="1"/>
  <c r="Y44" i="18" s="1"/>
  <c r="Y45" i="18" s="1"/>
  <c r="Y46" i="18" s="1"/>
  <c r="Y47" i="18" s="1"/>
  <c r="Y48" i="18" s="1"/>
  <c r="Y49" i="18" s="1"/>
  <c r="Y50" i="18" s="1"/>
  <c r="Y51" i="18" s="1"/>
  <c r="Y52" i="18" s="1"/>
  <c r="Y53" i="18" s="1"/>
  <c r="Y54" i="18" s="1"/>
  <c r="Y55" i="18" s="1"/>
  <c r="Y56" i="18" s="1"/>
  <c r="AA9" i="18"/>
  <c r="AB9" i="18"/>
  <c r="AC9" i="18"/>
  <c r="S10" i="18"/>
  <c r="S11" i="18" s="1"/>
  <c r="S12" i="18" s="1"/>
  <c r="S13" i="18" s="1"/>
  <c r="S14" i="18" s="1"/>
  <c r="S15" i="18" s="1"/>
  <c r="S16" i="18" s="1"/>
  <c r="S17" i="18" s="1"/>
  <c r="S18" i="18" s="1"/>
  <c r="S19" i="18" s="1"/>
  <c r="S20" i="18" s="1"/>
  <c r="S21" i="18" s="1"/>
  <c r="S22" i="18" s="1"/>
  <c r="S23" i="18" s="1"/>
  <c r="S24" i="18" s="1"/>
  <c r="S25" i="18" s="1"/>
  <c r="S26" i="18" s="1"/>
  <c r="S27" i="18" s="1"/>
  <c r="S28" i="18" s="1"/>
  <c r="S29" i="18" s="1"/>
  <c r="S30" i="18" s="1"/>
  <c r="S31" i="18" s="1"/>
  <c r="S32" i="18" s="1"/>
  <c r="S33" i="18" s="1"/>
  <c r="S34" i="18" s="1"/>
  <c r="S35" i="18" s="1"/>
  <c r="S36" i="18" s="1"/>
  <c r="S37" i="18" s="1"/>
  <c r="S38" i="18" s="1"/>
  <c r="S39" i="18" s="1"/>
  <c r="S40" i="18" s="1"/>
  <c r="S41" i="18" s="1"/>
  <c r="S42" i="18" s="1"/>
  <c r="S43" i="18" s="1"/>
  <c r="S44" i="18" s="1"/>
  <c r="S45" i="18" s="1"/>
  <c r="S46" i="18" s="1"/>
  <c r="S47" i="18" s="1"/>
  <c r="S48" i="18" s="1"/>
  <c r="S49" i="18" s="1"/>
  <c r="S50" i="18" s="1"/>
  <c r="S51" i="18" s="1"/>
  <c r="S52" i="18" s="1"/>
  <c r="S53" i="18" s="1"/>
  <c r="S54" i="18" s="1"/>
  <c r="S55" i="18" s="1"/>
  <c r="S56" i="18" s="1"/>
  <c r="T10" i="18"/>
  <c r="T11" i="18" s="1"/>
  <c r="T12" i="18" s="1"/>
  <c r="T13" i="18" s="1"/>
  <c r="T14" i="18" s="1"/>
  <c r="T15" i="18" s="1"/>
  <c r="T16" i="18" s="1"/>
  <c r="T17" i="18" s="1"/>
  <c r="T18" i="18" s="1"/>
  <c r="T19" i="18" s="1"/>
  <c r="T20" i="18" s="1"/>
  <c r="T21" i="18" s="1"/>
  <c r="T22" i="18" s="1"/>
  <c r="T23" i="18" s="1"/>
  <c r="T24" i="18" s="1"/>
  <c r="T25" i="18" s="1"/>
  <c r="T26" i="18" s="1"/>
  <c r="T27" i="18" s="1"/>
  <c r="T28" i="18" s="1"/>
  <c r="T29" i="18" s="1"/>
  <c r="T30" i="18" s="1"/>
  <c r="T31" i="18" s="1"/>
  <c r="T32" i="18" s="1"/>
  <c r="T33" i="18" s="1"/>
  <c r="T34" i="18" s="1"/>
  <c r="T35" i="18" s="1"/>
  <c r="T36" i="18" s="1"/>
  <c r="T37" i="18" s="1"/>
  <c r="T38" i="18" s="1"/>
  <c r="T39" i="18" s="1"/>
  <c r="T40" i="18" s="1"/>
  <c r="T41" i="18" s="1"/>
  <c r="T42" i="18" s="1"/>
  <c r="T43" i="18" s="1"/>
  <c r="T44" i="18" s="1"/>
  <c r="T45" i="18" s="1"/>
  <c r="T46" i="18" s="1"/>
  <c r="T47" i="18" s="1"/>
  <c r="T48" i="18" s="1"/>
  <c r="T49" i="18" s="1"/>
  <c r="T50" i="18" s="1"/>
  <c r="T51" i="18" s="1"/>
  <c r="T52" i="18" s="1"/>
  <c r="T53" i="18" s="1"/>
  <c r="T54" i="18" s="1"/>
  <c r="T55" i="18" s="1"/>
  <c r="T56" i="18" s="1"/>
  <c r="U10" i="18"/>
  <c r="U11" i="18" s="1"/>
  <c r="U12" i="18" s="1"/>
  <c r="U13" i="18" s="1"/>
  <c r="U14" i="18" s="1"/>
  <c r="U15" i="18" s="1"/>
  <c r="U16" i="18" s="1"/>
  <c r="U17" i="18" s="1"/>
  <c r="U18" i="18" s="1"/>
  <c r="U19" i="18" s="1"/>
  <c r="U20" i="18" s="1"/>
  <c r="U21" i="18" s="1"/>
  <c r="U22" i="18" s="1"/>
  <c r="U23" i="18" s="1"/>
  <c r="U24" i="18" s="1"/>
  <c r="U25" i="18" s="1"/>
  <c r="U26" i="18" s="1"/>
  <c r="U27" i="18" s="1"/>
  <c r="U28" i="18" s="1"/>
  <c r="U29" i="18" s="1"/>
  <c r="U30" i="18" s="1"/>
  <c r="U31" i="18" s="1"/>
  <c r="U32" i="18" s="1"/>
  <c r="U33" i="18" s="1"/>
  <c r="U34" i="18" s="1"/>
  <c r="U35" i="18" s="1"/>
  <c r="U36" i="18" s="1"/>
  <c r="U37" i="18" s="1"/>
  <c r="U38" i="18" s="1"/>
  <c r="U39" i="18" s="1"/>
  <c r="U40" i="18" s="1"/>
  <c r="U41" i="18" s="1"/>
  <c r="U42" i="18" s="1"/>
  <c r="U43" i="18" s="1"/>
  <c r="U44" i="18" s="1"/>
  <c r="U45" i="18" s="1"/>
  <c r="U46" i="18" s="1"/>
  <c r="U47" i="18" s="1"/>
  <c r="U48" i="18" s="1"/>
  <c r="U49" i="18" s="1"/>
  <c r="U50" i="18" s="1"/>
  <c r="U51" i="18" s="1"/>
  <c r="U52" i="18" s="1"/>
  <c r="U53" i="18" s="1"/>
  <c r="U54" i="18" s="1"/>
  <c r="U55" i="18" s="1"/>
  <c r="U56" i="18" s="1"/>
  <c r="AA10" i="18"/>
  <c r="AA11" i="18" s="1"/>
  <c r="AA12" i="18" s="1"/>
  <c r="AA13" i="18" s="1"/>
  <c r="AA14" i="18" s="1"/>
  <c r="AA15" i="18" s="1"/>
  <c r="AA16" i="18" s="1"/>
  <c r="AA17" i="18" s="1"/>
  <c r="AA18" i="18" s="1"/>
  <c r="AA19" i="18" s="1"/>
  <c r="AA20" i="18" s="1"/>
  <c r="AA21" i="18" s="1"/>
  <c r="AA22" i="18" s="1"/>
  <c r="AA23" i="18" s="1"/>
  <c r="AA24" i="18" s="1"/>
  <c r="AA25" i="18" s="1"/>
  <c r="AA26" i="18" s="1"/>
  <c r="AA27" i="18" s="1"/>
  <c r="AA28" i="18" s="1"/>
  <c r="AA29" i="18" s="1"/>
  <c r="AA30" i="18" s="1"/>
  <c r="AA31" i="18" s="1"/>
  <c r="AA32" i="18" s="1"/>
  <c r="AA33" i="18" s="1"/>
  <c r="AA34" i="18" s="1"/>
  <c r="AA35" i="18" s="1"/>
  <c r="AA36" i="18" s="1"/>
  <c r="AA37" i="18" s="1"/>
  <c r="AA38" i="18" s="1"/>
  <c r="AA39" i="18" s="1"/>
  <c r="AA40" i="18" s="1"/>
  <c r="AA41" i="18" s="1"/>
  <c r="AA42" i="18" s="1"/>
  <c r="AA43" i="18" s="1"/>
  <c r="AA44" i="18" s="1"/>
  <c r="AA45" i="18" s="1"/>
  <c r="AA46" i="18" s="1"/>
  <c r="AA47" i="18" s="1"/>
  <c r="AA48" i="18" s="1"/>
  <c r="AA49" i="18" s="1"/>
  <c r="AA50" i="18" s="1"/>
  <c r="AA51" i="18" s="1"/>
  <c r="AA52" i="18" s="1"/>
  <c r="AA53" i="18" s="1"/>
  <c r="AA54" i="18" s="1"/>
  <c r="AA55" i="18" s="1"/>
  <c r="AA56" i="18" s="1"/>
  <c r="AB10" i="18"/>
  <c r="AB11" i="18" s="1"/>
  <c r="AB12" i="18" s="1"/>
  <c r="AB13" i="18" s="1"/>
  <c r="AB14" i="18" s="1"/>
  <c r="AB15" i="18" s="1"/>
  <c r="AB16" i="18" s="1"/>
  <c r="AB17" i="18" s="1"/>
  <c r="AB18" i="18" s="1"/>
  <c r="AB19" i="18" s="1"/>
  <c r="AB20" i="18" s="1"/>
  <c r="AB21" i="18" s="1"/>
  <c r="AB22" i="18" s="1"/>
  <c r="AB23" i="18" s="1"/>
  <c r="AB24" i="18" s="1"/>
  <c r="AB25" i="18" s="1"/>
  <c r="AB26" i="18" s="1"/>
  <c r="AB27" i="18" s="1"/>
  <c r="AB28" i="18" s="1"/>
  <c r="AB29" i="18" s="1"/>
  <c r="AB30" i="18" s="1"/>
  <c r="AB31" i="18" s="1"/>
  <c r="AB32" i="18" s="1"/>
  <c r="AB33" i="18" s="1"/>
  <c r="AB34" i="18" s="1"/>
  <c r="AB35" i="18" s="1"/>
  <c r="AB36" i="18" s="1"/>
  <c r="AB37" i="18" s="1"/>
  <c r="AC10" i="18"/>
  <c r="AC11" i="18" s="1"/>
  <c r="AC12" i="18" s="1"/>
  <c r="AC13" i="18" s="1"/>
  <c r="AC14" i="18" s="1"/>
  <c r="AC15" i="18" s="1"/>
  <c r="AC16" i="18" s="1"/>
  <c r="AC17" i="18" s="1"/>
  <c r="AC18" i="18" s="1"/>
  <c r="AC19" i="18" s="1"/>
  <c r="AC20" i="18" s="1"/>
  <c r="AC21" i="18" s="1"/>
  <c r="AC22" i="18" s="1"/>
  <c r="AC23" i="18" s="1"/>
  <c r="AC24" i="18" s="1"/>
  <c r="AC25" i="18" s="1"/>
  <c r="AC26" i="18" s="1"/>
  <c r="AC27" i="18" s="1"/>
  <c r="AC28" i="18" s="1"/>
  <c r="AC29" i="18" s="1"/>
  <c r="AC30" i="18" s="1"/>
  <c r="AC31" i="18" s="1"/>
  <c r="AC32" i="18" s="1"/>
  <c r="AC33" i="18" s="1"/>
  <c r="AC34" i="18" s="1"/>
  <c r="AC35" i="18" s="1"/>
  <c r="AC36" i="18" s="1"/>
  <c r="AC37" i="18" s="1"/>
  <c r="AC38" i="18" s="1"/>
  <c r="AC39" i="18" s="1"/>
  <c r="AC40" i="18" s="1"/>
  <c r="AC41" i="18" s="1"/>
  <c r="AC42" i="18" s="1"/>
  <c r="AC43" i="18" s="1"/>
  <c r="AC44" i="18" s="1"/>
  <c r="AC45" i="18" s="1"/>
  <c r="AC46" i="18" s="1"/>
  <c r="AC47" i="18" s="1"/>
  <c r="AC48" i="18" s="1"/>
  <c r="AC49" i="18" s="1"/>
  <c r="AC50" i="18" s="1"/>
  <c r="AC51" i="18" s="1"/>
  <c r="AC52" i="18" s="1"/>
  <c r="AC53" i="18" s="1"/>
  <c r="AC54" i="18" s="1"/>
  <c r="AC55" i="18" s="1"/>
  <c r="AC56" i="18" s="1"/>
  <c r="AB38" i="18"/>
  <c r="AB39" i="18" s="1"/>
  <c r="AB40" i="18" s="1"/>
  <c r="AB41" i="18" s="1"/>
  <c r="AB42" i="18" s="1"/>
  <c r="AB43" i="18" s="1"/>
  <c r="AB44" i="18" s="1"/>
  <c r="AB45" i="18" s="1"/>
  <c r="AB46" i="18" s="1"/>
  <c r="AB47" i="18" s="1"/>
  <c r="AB48" i="18" s="1"/>
  <c r="AB49" i="18" s="1"/>
  <c r="AB50" i="18" s="1"/>
  <c r="AB51" i="18" s="1"/>
  <c r="AB52" i="18" s="1"/>
  <c r="AB53" i="18" s="1"/>
  <c r="AB54" i="18" s="1"/>
  <c r="AB55" i="18" s="1"/>
  <c r="AB56" i="18" s="1"/>
  <c r="AC8" i="18"/>
  <c r="AB8" i="18"/>
  <c r="AA8" i="18"/>
  <c r="Y8" i="18"/>
  <c r="X8" i="18"/>
  <c r="W8" i="18"/>
  <c r="U8" i="18"/>
  <c r="T8" i="18"/>
  <c r="S8" i="18"/>
  <c r="K9" i="18"/>
  <c r="L9" i="18"/>
  <c r="L10" i="18" s="1"/>
  <c r="L11" i="18" s="1"/>
  <c r="L12" i="18" s="1"/>
  <c r="L13" i="18" s="1"/>
  <c r="L14" i="18" s="1"/>
  <c r="L15" i="18" s="1"/>
  <c r="L16" i="18" s="1"/>
  <c r="L17" i="18" s="1"/>
  <c r="L18" i="18" s="1"/>
  <c r="L19" i="18" s="1"/>
  <c r="L20" i="18" s="1"/>
  <c r="L21" i="18" s="1"/>
  <c r="L22" i="18" s="1"/>
  <c r="L23" i="18" s="1"/>
  <c r="L24" i="18" s="1"/>
  <c r="L25" i="18" s="1"/>
  <c r="L26" i="18" s="1"/>
  <c r="L27" i="18" s="1"/>
  <c r="L28" i="18" s="1"/>
  <c r="L29" i="18" s="1"/>
  <c r="L30" i="18" s="1"/>
  <c r="L31" i="18" s="1"/>
  <c r="L32" i="18" s="1"/>
  <c r="L33" i="18" s="1"/>
  <c r="L34" i="18" s="1"/>
  <c r="L35" i="18" s="1"/>
  <c r="L36" i="18" s="1"/>
  <c r="L37" i="18" s="1"/>
  <c r="L38" i="18" s="1"/>
  <c r="L39" i="18" s="1"/>
  <c r="L40" i="18" s="1"/>
  <c r="L41" i="18" s="1"/>
  <c r="L42" i="18" s="1"/>
  <c r="L43" i="18" s="1"/>
  <c r="L44" i="18" s="1"/>
  <c r="L45" i="18" s="1"/>
  <c r="L46" i="18" s="1"/>
  <c r="L47" i="18" s="1"/>
  <c r="L48" i="18" s="1"/>
  <c r="L49" i="18" s="1"/>
  <c r="L50" i="18" s="1"/>
  <c r="L51" i="18" s="1"/>
  <c r="L52" i="18" s="1"/>
  <c r="L53" i="18" s="1"/>
  <c r="L54" i="18" s="1"/>
  <c r="L55" i="18" s="1"/>
  <c r="L56" i="18" s="1"/>
  <c r="M9" i="18"/>
  <c r="M10" i="18" s="1"/>
  <c r="M11" i="18" s="1"/>
  <c r="M12" i="18" s="1"/>
  <c r="M13" i="18" s="1"/>
  <c r="M14" i="18" s="1"/>
  <c r="M15" i="18" s="1"/>
  <c r="M16" i="18" s="1"/>
  <c r="M17" i="18" s="1"/>
  <c r="M18" i="18" s="1"/>
  <c r="M19" i="18" s="1"/>
  <c r="M20" i="18" s="1"/>
  <c r="M21" i="18" s="1"/>
  <c r="M22" i="18" s="1"/>
  <c r="M23" i="18" s="1"/>
  <c r="M24" i="18" s="1"/>
  <c r="M25" i="18" s="1"/>
  <c r="M26" i="18" s="1"/>
  <c r="M27" i="18" s="1"/>
  <c r="M28" i="18" s="1"/>
  <c r="M29" i="18" s="1"/>
  <c r="M30" i="18" s="1"/>
  <c r="M31" i="18" s="1"/>
  <c r="M32" i="18" s="1"/>
  <c r="M33" i="18" s="1"/>
  <c r="M34" i="18" s="1"/>
  <c r="M35" i="18" s="1"/>
  <c r="M36" i="18" s="1"/>
  <c r="M37" i="18" s="1"/>
  <c r="M38" i="18" s="1"/>
  <c r="M39" i="18" s="1"/>
  <c r="M40" i="18" s="1"/>
  <c r="M41" i="18" s="1"/>
  <c r="M42" i="18" s="1"/>
  <c r="M43" i="18" s="1"/>
  <c r="M44" i="18" s="1"/>
  <c r="M45" i="18" s="1"/>
  <c r="M46" i="18" s="1"/>
  <c r="M47" i="18" s="1"/>
  <c r="M48" i="18" s="1"/>
  <c r="M49" i="18" s="1"/>
  <c r="M50" i="18" s="1"/>
  <c r="M51" i="18" s="1"/>
  <c r="M52" i="18" s="1"/>
  <c r="M53" i="18" s="1"/>
  <c r="M54" i="18" s="1"/>
  <c r="M55" i="18" s="1"/>
  <c r="M56" i="18" s="1"/>
  <c r="K10" i="18"/>
  <c r="K11" i="18" s="1"/>
  <c r="K12" i="18" s="1"/>
  <c r="K13" i="18" s="1"/>
  <c r="K14" i="18" s="1"/>
  <c r="K15" i="18" s="1"/>
  <c r="K16" i="18" s="1"/>
  <c r="K17" i="18" s="1"/>
  <c r="K18" i="18" s="1"/>
  <c r="K19" i="18" s="1"/>
  <c r="K20" i="18" s="1"/>
  <c r="K21" i="18" s="1"/>
  <c r="K22" i="18" s="1"/>
  <c r="K23" i="18" s="1"/>
  <c r="K24" i="18" s="1"/>
  <c r="K25" i="18" s="1"/>
  <c r="K26" i="18" s="1"/>
  <c r="K27" i="18" s="1"/>
  <c r="K28" i="18" s="1"/>
  <c r="K29" i="18" s="1"/>
  <c r="K30" i="18" s="1"/>
  <c r="K31" i="18" s="1"/>
  <c r="K32" i="18" s="1"/>
  <c r="K33" i="18" s="1"/>
  <c r="K34" i="18" s="1"/>
  <c r="K35" i="18" s="1"/>
  <c r="K36" i="18" s="1"/>
  <c r="K37" i="18" s="1"/>
  <c r="K38" i="18" s="1"/>
  <c r="K39" i="18" s="1"/>
  <c r="K40" i="18" s="1"/>
  <c r="K41" i="18" s="1"/>
  <c r="K42" i="18" s="1"/>
  <c r="K43" i="18" s="1"/>
  <c r="K44" i="18" s="1"/>
  <c r="K45" i="18" s="1"/>
  <c r="K46" i="18" s="1"/>
  <c r="K47" i="18" s="1"/>
  <c r="K48" i="18" s="1"/>
  <c r="K49" i="18" s="1"/>
  <c r="K50" i="18" s="1"/>
  <c r="K51" i="18" s="1"/>
  <c r="K52" i="18" s="1"/>
  <c r="K53" i="18" s="1"/>
  <c r="K54" i="18" s="1"/>
  <c r="K55" i="18" s="1"/>
  <c r="K56" i="18" s="1"/>
  <c r="G9" i="18"/>
  <c r="H9" i="18"/>
  <c r="I9" i="18"/>
  <c r="G10" i="18"/>
  <c r="G11" i="18" s="1"/>
  <c r="G12" i="18" s="1"/>
  <c r="G13" i="18" s="1"/>
  <c r="G14" i="18" s="1"/>
  <c r="G15" i="18" s="1"/>
  <c r="G16" i="18" s="1"/>
  <c r="G17" i="18" s="1"/>
  <c r="G18" i="18" s="1"/>
  <c r="G19" i="18" s="1"/>
  <c r="G20" i="18" s="1"/>
  <c r="G21" i="18" s="1"/>
  <c r="G22" i="18" s="1"/>
  <c r="G23" i="18" s="1"/>
  <c r="G24" i="18" s="1"/>
  <c r="G25" i="18" s="1"/>
  <c r="G26" i="18" s="1"/>
  <c r="G27" i="18" s="1"/>
  <c r="G28" i="18" s="1"/>
  <c r="G29" i="18" s="1"/>
  <c r="G30" i="18" s="1"/>
  <c r="G31" i="18" s="1"/>
  <c r="G32" i="18" s="1"/>
  <c r="G33" i="18" s="1"/>
  <c r="G34" i="18" s="1"/>
  <c r="G35" i="18" s="1"/>
  <c r="G36" i="18" s="1"/>
  <c r="G37" i="18" s="1"/>
  <c r="G38" i="18" s="1"/>
  <c r="G39" i="18" s="1"/>
  <c r="G40" i="18" s="1"/>
  <c r="G41" i="18" s="1"/>
  <c r="G42" i="18" s="1"/>
  <c r="G43" i="18" s="1"/>
  <c r="G44" i="18" s="1"/>
  <c r="G45" i="18" s="1"/>
  <c r="G46" i="18" s="1"/>
  <c r="G47" i="18" s="1"/>
  <c r="G48" i="18" s="1"/>
  <c r="G49" i="18" s="1"/>
  <c r="G50" i="18" s="1"/>
  <c r="G51" i="18" s="1"/>
  <c r="G52" i="18" s="1"/>
  <c r="G53" i="18" s="1"/>
  <c r="G54" i="18" s="1"/>
  <c r="G55" i="18" s="1"/>
  <c r="G56" i="18" s="1"/>
  <c r="H10" i="18"/>
  <c r="H11" i="18" s="1"/>
  <c r="H12" i="18" s="1"/>
  <c r="H13" i="18" s="1"/>
  <c r="H14" i="18" s="1"/>
  <c r="H15" i="18" s="1"/>
  <c r="H16" i="18" s="1"/>
  <c r="H17" i="18" s="1"/>
  <c r="H18" i="18" s="1"/>
  <c r="H19" i="18" s="1"/>
  <c r="H20" i="18" s="1"/>
  <c r="H21" i="18" s="1"/>
  <c r="H22" i="18" s="1"/>
  <c r="H23" i="18" s="1"/>
  <c r="H24" i="18" s="1"/>
  <c r="H25" i="18" s="1"/>
  <c r="H26" i="18" s="1"/>
  <c r="H27" i="18" s="1"/>
  <c r="H28" i="18" s="1"/>
  <c r="H29" i="18" s="1"/>
  <c r="H30" i="18" s="1"/>
  <c r="H31" i="18" s="1"/>
  <c r="H32" i="18" s="1"/>
  <c r="H33" i="18" s="1"/>
  <c r="H34" i="18" s="1"/>
  <c r="H35" i="18" s="1"/>
  <c r="H36" i="18" s="1"/>
  <c r="H37" i="18" s="1"/>
  <c r="H38" i="18" s="1"/>
  <c r="H39" i="18" s="1"/>
  <c r="H40" i="18" s="1"/>
  <c r="H41" i="18" s="1"/>
  <c r="H42" i="18" s="1"/>
  <c r="H43" i="18" s="1"/>
  <c r="H44" i="18" s="1"/>
  <c r="H45" i="18" s="1"/>
  <c r="H46" i="18" s="1"/>
  <c r="H47" i="18" s="1"/>
  <c r="H48" i="18" s="1"/>
  <c r="H49" i="18" s="1"/>
  <c r="H50" i="18" s="1"/>
  <c r="H51" i="18" s="1"/>
  <c r="H52" i="18" s="1"/>
  <c r="H53" i="18" s="1"/>
  <c r="H54" i="18" s="1"/>
  <c r="H55" i="18" s="1"/>
  <c r="H56" i="18" s="1"/>
  <c r="I10" i="18"/>
  <c r="I11" i="18" s="1"/>
  <c r="I12" i="18" s="1"/>
  <c r="I13" i="18" s="1"/>
  <c r="I14" i="18" s="1"/>
  <c r="I15" i="18" s="1"/>
  <c r="I16" i="18" s="1"/>
  <c r="I17" i="18" s="1"/>
  <c r="I18" i="18" s="1"/>
  <c r="I19" i="18" s="1"/>
  <c r="I20" i="18" s="1"/>
  <c r="I21" i="18" s="1"/>
  <c r="I22" i="18" s="1"/>
  <c r="I23" i="18" s="1"/>
  <c r="I24" i="18" s="1"/>
  <c r="I25" i="18" s="1"/>
  <c r="I26" i="18" s="1"/>
  <c r="I27" i="18" s="1"/>
  <c r="I28" i="18" s="1"/>
  <c r="I29" i="18" s="1"/>
  <c r="I30" i="18" s="1"/>
  <c r="I31" i="18" s="1"/>
  <c r="I32" i="18" s="1"/>
  <c r="I33" i="18" s="1"/>
  <c r="I34" i="18" s="1"/>
  <c r="I35" i="18" s="1"/>
  <c r="I36" i="18" s="1"/>
  <c r="I37" i="18" s="1"/>
  <c r="I38" i="18" s="1"/>
  <c r="I39" i="18" s="1"/>
  <c r="I40" i="18" s="1"/>
  <c r="I41" i="18" s="1"/>
  <c r="I42" i="18" s="1"/>
  <c r="I43" i="18" s="1"/>
  <c r="I44" i="18" s="1"/>
  <c r="I45" i="18" s="1"/>
  <c r="I46" i="18" s="1"/>
  <c r="I47" i="18" s="1"/>
  <c r="I48" i="18" s="1"/>
  <c r="I49" i="18" s="1"/>
  <c r="I50" i="18" s="1"/>
  <c r="I51" i="18" s="1"/>
  <c r="I52" i="18" s="1"/>
  <c r="I53" i="18" s="1"/>
  <c r="I54" i="18" s="1"/>
  <c r="I55" i="18" s="1"/>
  <c r="I56" i="18" s="1"/>
  <c r="M8" i="18"/>
  <c r="L8" i="18"/>
  <c r="K8" i="18"/>
  <c r="I8" i="18"/>
  <c r="H8" i="18"/>
  <c r="G8" i="18"/>
  <c r="C8" i="18"/>
  <c r="C9" i="18" s="1"/>
  <c r="C10" i="18" s="1"/>
  <c r="C11" i="18" s="1"/>
  <c r="C12" i="18" s="1"/>
  <c r="C13" i="18" s="1"/>
  <c r="C14" i="18" s="1"/>
  <c r="C15" i="18" s="1"/>
  <c r="C16" i="18" s="1"/>
  <c r="C17" i="18" s="1"/>
  <c r="C18" i="18" s="1"/>
  <c r="C19" i="18" s="1"/>
  <c r="C20" i="18" s="1"/>
  <c r="C21" i="18" s="1"/>
  <c r="C22" i="18" s="1"/>
  <c r="C23" i="18" s="1"/>
  <c r="C24" i="18" s="1"/>
  <c r="C25" i="18" s="1"/>
  <c r="C26" i="18" s="1"/>
  <c r="C27" i="18" s="1"/>
  <c r="C28" i="18" s="1"/>
  <c r="C29" i="18" s="1"/>
  <c r="C30" i="18" s="1"/>
  <c r="C31" i="18" s="1"/>
  <c r="C32" i="18" s="1"/>
  <c r="C33" i="18" s="1"/>
  <c r="C34" i="18" s="1"/>
  <c r="C35" i="18" s="1"/>
  <c r="C36" i="18" s="1"/>
  <c r="C37" i="18" s="1"/>
  <c r="C38" i="18" s="1"/>
  <c r="C39" i="18" s="1"/>
  <c r="C40" i="18" s="1"/>
  <c r="C41" i="18" s="1"/>
  <c r="C42" i="18" s="1"/>
  <c r="C43" i="18" s="1"/>
  <c r="C44" i="18" s="1"/>
  <c r="C45" i="18" s="1"/>
  <c r="C46" i="18" s="1"/>
  <c r="C47" i="18" s="1"/>
  <c r="C48" i="18" s="1"/>
  <c r="C49" i="18" s="1"/>
  <c r="C50" i="18" s="1"/>
  <c r="C51" i="18" s="1"/>
  <c r="C52" i="18" s="1"/>
  <c r="C53" i="18" s="1"/>
  <c r="C54" i="18" s="1"/>
  <c r="C55" i="18" s="1"/>
  <c r="C56" i="18" s="1"/>
  <c r="D8" i="18"/>
  <c r="D9" i="18" s="1"/>
  <c r="D10" i="18" s="1"/>
  <c r="D11" i="18" s="1"/>
  <c r="D12" i="18" s="1"/>
  <c r="D13" i="18" s="1"/>
  <c r="D14" i="18" s="1"/>
  <c r="D15" i="18" s="1"/>
  <c r="D16" i="18" s="1"/>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E8" i="18"/>
  <c r="E9" i="18" s="1"/>
  <c r="E10" i="18" s="1"/>
  <c r="E11" i="18" s="1"/>
  <c r="E12" i="18" s="1"/>
  <c r="E13" i="18" s="1"/>
  <c r="E14" i="18" s="1"/>
  <c r="E15" i="18" s="1"/>
  <c r="E16" i="18" s="1"/>
  <c r="E17" i="18" s="1"/>
  <c r="E18" i="18" s="1"/>
  <c r="E19" i="18" s="1"/>
  <c r="E20" i="18" s="1"/>
  <c r="E21" i="18" s="1"/>
  <c r="E22" i="18" s="1"/>
  <c r="E23" i="18" s="1"/>
  <c r="E24" i="18" s="1"/>
  <c r="E25" i="18" s="1"/>
  <c r="E26" i="18" s="1"/>
  <c r="E27" i="18" s="1"/>
  <c r="E28" i="18" s="1"/>
  <c r="E29" i="18" s="1"/>
  <c r="E30" i="18" s="1"/>
  <c r="E31" i="18" s="1"/>
  <c r="E32" i="18" s="1"/>
  <c r="E33" i="18" s="1"/>
  <c r="E34" i="18" s="1"/>
  <c r="E35" i="18" s="1"/>
  <c r="E36" i="18" s="1"/>
  <c r="E37" i="18" s="1"/>
  <c r="E38" i="18" s="1"/>
  <c r="E39" i="18" s="1"/>
  <c r="E40" i="18" s="1"/>
  <c r="E41" i="18" s="1"/>
  <c r="E42" i="18" s="1"/>
  <c r="E43" i="18" s="1"/>
  <c r="E44" i="18" s="1"/>
  <c r="E45" i="18" s="1"/>
  <c r="E46" i="18" s="1"/>
  <c r="E47" i="18" s="1"/>
  <c r="E48" i="18" s="1"/>
  <c r="E49" i="18" s="1"/>
  <c r="E50" i="18" s="1"/>
  <c r="E51" i="18" s="1"/>
  <c r="E52" i="18" s="1"/>
  <c r="E53" i="18" s="1"/>
  <c r="E54" i="18" s="1"/>
  <c r="E55" i="18" s="1"/>
  <c r="E56" i="18" s="1"/>
  <c r="U4" i="18"/>
  <c r="I4" i="18"/>
  <c r="H4" i="18"/>
  <c r="E4" i="18"/>
  <c r="D4" i="18"/>
  <c r="C4" i="18"/>
  <c r="G4" i="18"/>
  <c r="X23" i="1" l="1"/>
  <c r="Z21" i="1"/>
  <c r="Z25" i="1" s="1"/>
  <c r="I21" i="1" s="1"/>
  <c r="Y21" i="1"/>
  <c r="X21" i="1"/>
  <c r="S22" i="1"/>
  <c r="Y7" i="18"/>
  <c r="Y4" i="18" s="1"/>
  <c r="Z22" i="1" s="1"/>
  <c r="X7" i="18"/>
  <c r="X4" i="18" s="1"/>
  <c r="Y22" i="1" s="1"/>
  <c r="W7" i="18"/>
  <c r="W4" i="18" s="1"/>
  <c r="X22" i="1" s="1"/>
  <c r="S23" i="1"/>
  <c r="U22" i="1"/>
  <c r="T22" i="1"/>
  <c r="Y25" i="1" l="1"/>
  <c r="H21" i="1" s="1"/>
  <c r="X25" i="1"/>
  <c r="I24" i="1"/>
  <c r="U21" i="1"/>
  <c r="U25" i="1" s="1"/>
  <c r="F21" i="1" s="1"/>
  <c r="T21" i="1"/>
  <c r="S21" i="1"/>
  <c r="S25" i="1" s="1"/>
  <c r="D21" i="1" s="1"/>
  <c r="H24" i="1" l="1"/>
  <c r="G21" i="1"/>
  <c r="G24" i="1" s="1"/>
  <c r="F24" i="1"/>
  <c r="T25" i="1"/>
  <c r="E21" i="1" s="1"/>
  <c r="G26" i="1" l="1"/>
  <c r="E24" i="1"/>
  <c r="D24" i="1" l="1"/>
  <c r="D25" i="1" s="1"/>
  <c r="D26" i="1"/>
  <c r="E29" i="1" l="1"/>
  <c r="L17" i="1"/>
  <c r="I25" i="1" l="1"/>
  <c r="E25" i="1"/>
  <c r="F25" i="1"/>
  <c r="H25" i="1"/>
  <c r="G25" i="1"/>
  <c r="G27" i="1"/>
  <c r="D27" i="1"/>
  <c r="G29" i="1"/>
  <c r="I29" i="1" s="1"/>
  <c r="D31" i="1" l="1"/>
  <c r="I31" i="1" l="1"/>
  <c r="D33" i="1" s="1"/>
  <c r="I33" i="1" s="1"/>
  <c r="I37" i="1" s="1"/>
  <c r="I39" i="1" s="1"/>
  <c r="I41" i="1" s="1"/>
  <c r="J11" i="1" s="1"/>
  <c r="X57" i="18" l="1"/>
  <c r="Y57" i="18" l="1"/>
  <c r="W57" i="18"/>
</calcChain>
</file>

<file path=xl/sharedStrings.xml><?xml version="1.0" encoding="utf-8"?>
<sst xmlns="http://schemas.openxmlformats.org/spreadsheetml/2006/main" count="149" uniqueCount="91">
  <si>
    <t>日付の入力は右例により入力して下さい。</t>
    <rPh sb="0" eb="2">
      <t>ヒヅケ</t>
    </rPh>
    <rPh sb="3" eb="5">
      <t>ニュウリョク</t>
    </rPh>
    <rPh sb="6" eb="7">
      <t>ミギ</t>
    </rPh>
    <rPh sb="7" eb="8">
      <t>レイ</t>
    </rPh>
    <rPh sb="11" eb="13">
      <t>ニュウリョク</t>
    </rPh>
    <rPh sb="15" eb="16">
      <t>クダ</t>
    </rPh>
    <phoneticPr fontId="4"/>
  </si>
  <si>
    <t>委託期間に使用する暦を選択してください→</t>
    <rPh sb="0" eb="2">
      <t>イタク</t>
    </rPh>
    <rPh sb="2" eb="4">
      <t>キカン</t>
    </rPh>
    <rPh sb="4" eb="6">
      <t>シヨウ</t>
    </rPh>
    <rPh sb="8" eb="9">
      <t>コヨミ</t>
    </rPh>
    <rPh sb="10" eb="12">
      <t>センタク</t>
    </rPh>
    <phoneticPr fontId="4"/>
  </si>
  <si>
    <t>委 託 業 務 名</t>
    <rPh sb="0" eb="1">
      <t>イ</t>
    </rPh>
    <rPh sb="2" eb="3">
      <t>コトヅケ</t>
    </rPh>
    <rPh sb="4" eb="5">
      <t>ギョウ</t>
    </rPh>
    <rPh sb="6" eb="7">
      <t>ツトム</t>
    </rPh>
    <rPh sb="8" eb="9">
      <t>メイ</t>
    </rPh>
    <phoneticPr fontId="4"/>
  </si>
  <si>
    <t>委　 託　場　所</t>
    <rPh sb="0" eb="1">
      <t>イ</t>
    </rPh>
    <rPh sb="3" eb="4">
      <t>コトヅケ</t>
    </rPh>
    <rPh sb="5" eb="6">
      <t>バ</t>
    </rPh>
    <rPh sb="7" eb="8">
      <t>ショ</t>
    </rPh>
    <phoneticPr fontId="4"/>
  </si>
  <si>
    <t>委　託　期　間</t>
    <rPh sb="0" eb="1">
      <t>イ</t>
    </rPh>
    <rPh sb="2" eb="3">
      <t>コトヅケ</t>
    </rPh>
    <rPh sb="4" eb="5">
      <t>キ</t>
    </rPh>
    <rPh sb="6" eb="7">
      <t>アイダ</t>
    </rPh>
    <phoneticPr fontId="4"/>
  </si>
  <si>
    <t xml:space="preserve">契約締結日 ～ </t>
    <rPh sb="0" eb="2">
      <t>ケイヤク</t>
    </rPh>
    <rPh sb="2" eb="4">
      <t>テイケツ</t>
    </rPh>
    <rPh sb="4" eb="5">
      <t>ビ</t>
    </rPh>
    <phoneticPr fontId="4"/>
  </si>
  <si>
    <t>建 物 の 構 造</t>
    <rPh sb="0" eb="1">
      <t>ダテ</t>
    </rPh>
    <rPh sb="2" eb="3">
      <t>ブツ</t>
    </rPh>
    <rPh sb="6" eb="7">
      <t>カマエ</t>
    </rPh>
    <rPh sb="8" eb="9">
      <t>ツク</t>
    </rPh>
    <phoneticPr fontId="4"/>
  </si>
  <si>
    <t>造</t>
    <rPh sb="0" eb="1">
      <t>ゾウ</t>
    </rPh>
    <phoneticPr fontId="4"/>
  </si>
  <si>
    <t>階数　</t>
    <rPh sb="0" eb="2">
      <t>カイスウ</t>
    </rPh>
    <phoneticPr fontId="4"/>
  </si>
  <si>
    <t>階</t>
    <rPh sb="0" eb="1">
      <t>カイ</t>
    </rPh>
    <phoneticPr fontId="4"/>
  </si>
  <si>
    <t>延べ面積の合計</t>
    <rPh sb="0" eb="1">
      <t>ノ</t>
    </rPh>
    <rPh sb="2" eb="4">
      <t>メンセキ</t>
    </rPh>
    <rPh sb="5" eb="7">
      <t>ゴウケイ</t>
    </rPh>
    <phoneticPr fontId="4"/>
  </si>
  <si>
    <t xml:space="preserve"> [㎡]</t>
    <phoneticPr fontId="4"/>
  </si>
  <si>
    <t>業務報酬金額</t>
    <rPh sb="0" eb="2">
      <t>ギョウム</t>
    </rPh>
    <rPh sb="2" eb="4">
      <t>ホウシュウ</t>
    </rPh>
    <rPh sb="4" eb="6">
      <t>キンガク</t>
    </rPh>
    <phoneticPr fontId="4"/>
  </si>
  <si>
    <t>直接人件費単価 技師(Ｃ)</t>
    <rPh sb="0" eb="2">
      <t>チョクセツ</t>
    </rPh>
    <rPh sb="2" eb="5">
      <t>ジンケンヒ</t>
    </rPh>
    <rPh sb="5" eb="7">
      <t>タンカ</t>
    </rPh>
    <phoneticPr fontId="4"/>
  </si>
  <si>
    <t xml:space="preserve"> [円/日]</t>
    <rPh sb="2" eb="3">
      <t>エン</t>
    </rPh>
    <rPh sb="4" eb="5">
      <t>ヒ</t>
    </rPh>
    <phoneticPr fontId="4"/>
  </si>
  <si>
    <t xml:space="preserve"> [円/時間]</t>
    <rPh sb="2" eb="3">
      <t>エン</t>
    </rPh>
    <rPh sb="4" eb="6">
      <t>ジカン</t>
    </rPh>
    <phoneticPr fontId="4"/>
  </si>
  <si>
    <t>設計</t>
    <rPh sb="0" eb="2">
      <t>セッケイ</t>
    </rPh>
    <phoneticPr fontId="4"/>
  </si>
  <si>
    <t>監理</t>
    <rPh sb="0" eb="2">
      <t>カンリ</t>
    </rPh>
    <phoneticPr fontId="4"/>
  </si>
  <si>
    <t>構造</t>
    <rPh sb="0" eb="2">
      <t>コウゾウ</t>
    </rPh>
    <phoneticPr fontId="4"/>
  </si>
  <si>
    <t>設備</t>
    <rPh sb="0" eb="2">
      <t>セツビ</t>
    </rPh>
    <phoneticPr fontId="4"/>
  </si>
  <si>
    <t>総合</t>
    <rPh sb="0" eb="2">
      <t>ソウゴウ</t>
    </rPh>
    <phoneticPr fontId="4"/>
  </si>
  <si>
    <t>標準業務量 [人・時間]</t>
    <rPh sb="0" eb="2">
      <t>ヒョウジュン</t>
    </rPh>
    <rPh sb="2" eb="5">
      <t>ギョウムリョウ</t>
    </rPh>
    <rPh sb="7" eb="8">
      <t>ニン</t>
    </rPh>
    <rPh sb="9" eb="11">
      <t>ジカン</t>
    </rPh>
    <phoneticPr fontId="4"/>
  </si>
  <si>
    <t>最終業務量 [人・時間]</t>
    <rPh sb="0" eb="2">
      <t>サイシュウ</t>
    </rPh>
    <rPh sb="2" eb="5">
      <t>ギョウムリョウ</t>
    </rPh>
    <rPh sb="7" eb="8">
      <t>ニン</t>
    </rPh>
    <rPh sb="9" eb="11">
      <t>ジカン</t>
    </rPh>
    <phoneticPr fontId="4"/>
  </si>
  <si>
    <t>直接人件費 [円]</t>
    <rPh sb="0" eb="2">
      <t>チョクセツ</t>
    </rPh>
    <rPh sb="2" eb="5">
      <t>ジンケンヒ</t>
    </rPh>
    <rPh sb="7" eb="8">
      <t>エン</t>
    </rPh>
    <phoneticPr fontId="4"/>
  </si>
  <si>
    <t>(A) 直接人件費 ＝</t>
    <rPh sb="4" eb="6">
      <t>チョクセツ</t>
    </rPh>
    <rPh sb="6" eb="9">
      <t>ジンケンヒ</t>
    </rPh>
    <phoneticPr fontId="4"/>
  </si>
  <si>
    <t>最終業務量</t>
    <rPh sb="0" eb="2">
      <t>サイシュウ</t>
    </rPh>
    <rPh sb="2" eb="5">
      <t>ギョウムリョウ</t>
    </rPh>
    <phoneticPr fontId="4"/>
  </si>
  <si>
    <t xml:space="preserve"> ［人・時間］×</t>
    <rPh sb="2" eb="3">
      <t>ニン</t>
    </rPh>
    <rPh sb="4" eb="6">
      <t>ジカン</t>
    </rPh>
    <phoneticPr fontId="4"/>
  </si>
  <si>
    <t>［円/時間］＝</t>
    <rPh sb="1" eb="2">
      <t>エン</t>
    </rPh>
    <rPh sb="3" eb="5">
      <t>ジカン</t>
    </rPh>
    <phoneticPr fontId="4"/>
  </si>
  <si>
    <t xml:space="preserve"> [円]</t>
    <phoneticPr fontId="4"/>
  </si>
  <si>
    <t>(B) 諸経費 ＝</t>
    <rPh sb="4" eb="7">
      <t>ショケイヒ</t>
    </rPh>
    <phoneticPr fontId="4"/>
  </si>
  <si>
    <t>×諸経費率</t>
    <rPh sb="1" eb="4">
      <t>ショケイヒ</t>
    </rPh>
    <rPh sb="4" eb="5">
      <t>リツ</t>
    </rPh>
    <phoneticPr fontId="4"/>
  </si>
  <si>
    <t>＝</t>
    <phoneticPr fontId="4"/>
  </si>
  <si>
    <t>(C) 技術料等経費＝</t>
    <rPh sb="4" eb="7">
      <t>ギジュツリョウ</t>
    </rPh>
    <rPh sb="7" eb="8">
      <t>トウ</t>
    </rPh>
    <rPh sb="8" eb="10">
      <t>ケイヒ</t>
    </rPh>
    <phoneticPr fontId="4"/>
  </si>
  <si>
    <t>×経費率</t>
    <rPh sb="1" eb="4">
      <t>ケイヒリツ</t>
    </rPh>
    <phoneticPr fontId="4"/>
  </si>
  <si>
    <t>(D) 特別経費＝</t>
    <rPh sb="4" eb="6">
      <t>トクベツ</t>
    </rPh>
    <rPh sb="6" eb="8">
      <t>ケイヒ</t>
    </rPh>
    <phoneticPr fontId="4"/>
  </si>
  <si>
    <t>(出張旅費、特許使用料その他建築主の依頼により必要となる経費)</t>
    <rPh sb="1" eb="3">
      <t>シュッチョウ</t>
    </rPh>
    <rPh sb="3" eb="5">
      <t>リョヒ</t>
    </rPh>
    <rPh sb="6" eb="8">
      <t>トッキョ</t>
    </rPh>
    <rPh sb="8" eb="11">
      <t>シヨウリョウ</t>
    </rPh>
    <rPh sb="13" eb="14">
      <t>タ</t>
    </rPh>
    <rPh sb="14" eb="17">
      <t>ケンチクヌシ</t>
    </rPh>
    <rPh sb="18" eb="20">
      <t>イライ</t>
    </rPh>
    <rPh sb="23" eb="25">
      <t>ヒツヨウ</t>
    </rPh>
    <rPh sb="28" eb="30">
      <t>ケイヒ</t>
    </rPh>
    <phoneticPr fontId="4"/>
  </si>
  <si>
    <t>計 (A)+(B)+(C)+(D)＝</t>
    <rPh sb="0" eb="1">
      <t>ケイ</t>
    </rPh>
    <phoneticPr fontId="4"/>
  </si>
  <si>
    <t>(E) 消費税相当額＝</t>
    <rPh sb="4" eb="7">
      <t>ショウヒゼイ</t>
    </rPh>
    <rPh sb="7" eb="10">
      <t>ソウトウガク</t>
    </rPh>
    <phoneticPr fontId="4"/>
  </si>
  <si>
    <t xml:space="preserve"> (A) + (B) + (C) + (D) ×</t>
    <phoneticPr fontId="4"/>
  </si>
  <si>
    <t>業務報酬金額＝</t>
    <rPh sb="0" eb="2">
      <t>ギョウム</t>
    </rPh>
    <rPh sb="2" eb="4">
      <t>ホウシュウ</t>
    </rPh>
    <rPh sb="4" eb="6">
      <t>キンガク</t>
    </rPh>
    <phoneticPr fontId="4"/>
  </si>
  <si>
    <t>(A) + (B) + (C) + (D) + (E)</t>
    <phoneticPr fontId="4"/>
  </si>
  <si>
    <t>備　　　　考</t>
    <rPh sb="0" eb="1">
      <t>ビ</t>
    </rPh>
    <rPh sb="5" eb="6">
      <t>コウ</t>
    </rPh>
    <phoneticPr fontId="4"/>
  </si>
  <si>
    <t>基本設計</t>
    <rPh sb="0" eb="2">
      <t>キホン</t>
    </rPh>
    <rPh sb="2" eb="4">
      <t>セッケイ</t>
    </rPh>
    <phoneticPr fontId="4"/>
  </si>
  <si>
    <t>総合、構造、設備</t>
    <rPh sb="0" eb="2">
      <t>ソウゴウ</t>
    </rPh>
    <rPh sb="3" eb="5">
      <t>コウゾウ</t>
    </rPh>
    <rPh sb="6" eb="8">
      <t>セツビ</t>
    </rPh>
    <phoneticPr fontId="4"/>
  </si>
  <si>
    <t>構造計算適合判定、ｴﾈﾙｷﾞｰ消費性能適合判定のいずれも必要</t>
  </si>
  <si>
    <t>設計</t>
    <rPh sb="0" eb="2">
      <t>セッケイ</t>
    </rPh>
    <phoneticPr fontId="3"/>
  </si>
  <si>
    <t>総合</t>
    <rPh sb="0" eb="2">
      <t>ソウゴウ</t>
    </rPh>
    <phoneticPr fontId="3"/>
  </si>
  <si>
    <t>構造</t>
    <rPh sb="0" eb="2">
      <t>コウゾウ</t>
    </rPh>
    <phoneticPr fontId="3"/>
  </si>
  <si>
    <t>設備</t>
    <rPh sb="0" eb="2">
      <t>セツビ</t>
    </rPh>
    <phoneticPr fontId="3"/>
  </si>
  <si>
    <t>監理</t>
    <rPh sb="0" eb="2">
      <t>カンリ</t>
    </rPh>
    <phoneticPr fontId="3"/>
  </si>
  <si>
    <t>欄は全て入力してください。</t>
    <rPh sb="0" eb="1">
      <t>ラン</t>
    </rPh>
    <rPh sb="2" eb="3">
      <t>スベ</t>
    </rPh>
    <rPh sb="4" eb="6">
      <t>ニュウリョク</t>
    </rPh>
    <phoneticPr fontId="3"/>
  </si>
  <si>
    <t>有</t>
  </si>
  <si>
    <t>例 ： 令和1年6月15日→19/6/15</t>
    <rPh sb="0" eb="1">
      <t>レイ</t>
    </rPh>
    <rPh sb="4" eb="6">
      <t>レイワ</t>
    </rPh>
    <phoneticPr fontId="4"/>
  </si>
  <si>
    <t>欄は自由入力してください。</t>
    <rPh sb="0" eb="1">
      <t>ラン</t>
    </rPh>
    <rPh sb="2" eb="4">
      <t>ジユウ</t>
    </rPh>
    <rPh sb="4" eb="6">
      <t>ニュウリョク</t>
    </rPh>
    <phoneticPr fontId="3"/>
  </si>
  <si>
    <t>業務内容</t>
    <rPh sb="0" eb="2">
      <t>ギョウム</t>
    </rPh>
    <rPh sb="2" eb="4">
      <t>ナイヨウ</t>
    </rPh>
    <phoneticPr fontId="4"/>
  </si>
  <si>
    <t>業       種</t>
    <rPh sb="0" eb="1">
      <t>ギョウシュ</t>
    </rPh>
    <phoneticPr fontId="4"/>
  </si>
  <si>
    <t>免責事項</t>
  </si>
  <si>
    <t>　　当プログラムの利用につき、何らかのトラブルや損失・損害等につきましては一切責任を問わないものとします。</t>
    <phoneticPr fontId="4"/>
  </si>
  <si>
    <t>　　自己の責任の上でご利用下さい。</t>
    <phoneticPr fontId="4"/>
  </si>
  <si>
    <t>取扱い説明</t>
    <rPh sb="0" eb="2">
      <t>トリアツカ</t>
    </rPh>
    <rPh sb="3" eb="5">
      <t>セツメイ</t>
    </rPh>
    <phoneticPr fontId="4"/>
  </si>
  <si>
    <t>積算シート</t>
    <rPh sb="0" eb="2">
      <t>セキサン</t>
    </rPh>
    <phoneticPr fontId="4"/>
  </si>
  <si>
    <t xml:space="preserve"> 色のｾﾙはﾜｰﾌﾟﾛ手入力で入力します。</t>
    <rPh sb="1" eb="2">
      <t>イロ</t>
    </rPh>
    <rPh sb="11" eb="12">
      <t>テ</t>
    </rPh>
    <rPh sb="12" eb="14">
      <t>ニュウリョク</t>
    </rPh>
    <rPh sb="15" eb="17">
      <t>ニュウリョク</t>
    </rPh>
    <phoneticPr fontId="4"/>
  </si>
  <si>
    <t xml:space="preserve"> 色のｾﾙはﾄﾞﾛｯﾌﾟﾀﾞｳﾝﾘｽﾄより選択入力します。</t>
    <rPh sb="1" eb="2">
      <t>イロ</t>
    </rPh>
    <rPh sb="21" eb="23">
      <t>センタク</t>
    </rPh>
    <rPh sb="23" eb="25">
      <t>ニュウリョク</t>
    </rPh>
    <phoneticPr fontId="4"/>
  </si>
  <si>
    <t xml:space="preserve"> 色のｾﾙは計算式を入力したｾﾙで自動計算します。</t>
    <rPh sb="1" eb="2">
      <t>イロ</t>
    </rPh>
    <rPh sb="6" eb="9">
      <t>ケイサンシキ</t>
    </rPh>
    <rPh sb="10" eb="12">
      <t>ニュウリョク</t>
    </rPh>
    <rPh sb="17" eb="19">
      <t>ジドウ</t>
    </rPh>
    <rPh sb="19" eb="21">
      <t>ケイサン</t>
    </rPh>
    <phoneticPr fontId="4"/>
  </si>
  <si>
    <t>委託業務名、委託場所、委託期間、建物構造、階数はそれぞれ手入力します。</t>
    <rPh sb="0" eb="2">
      <t>イタク</t>
    </rPh>
    <rPh sb="2" eb="5">
      <t>ギョウムメイ</t>
    </rPh>
    <rPh sb="6" eb="8">
      <t>イタク</t>
    </rPh>
    <rPh sb="8" eb="10">
      <t>バショ</t>
    </rPh>
    <rPh sb="11" eb="13">
      <t>イタク</t>
    </rPh>
    <rPh sb="13" eb="15">
      <t>キカン</t>
    </rPh>
    <rPh sb="16" eb="18">
      <t>タテモノ</t>
    </rPh>
    <rPh sb="18" eb="20">
      <t>コウゾウ</t>
    </rPh>
    <rPh sb="21" eb="23">
      <t>カイスウ</t>
    </rPh>
    <rPh sb="28" eb="29">
      <t>テ</t>
    </rPh>
    <rPh sb="29" eb="31">
      <t>ニュウリョク</t>
    </rPh>
    <phoneticPr fontId="4"/>
  </si>
  <si>
    <t>計算結果には反映しません。日付の入力は、半角で西暦を / で区切って入力します。</t>
    <rPh sb="0" eb="2">
      <t>ケイサン</t>
    </rPh>
    <rPh sb="2" eb="4">
      <t>ケッカ</t>
    </rPh>
    <rPh sb="6" eb="8">
      <t>ハンエイ</t>
    </rPh>
    <rPh sb="13" eb="15">
      <t>ヒヅケ</t>
    </rPh>
    <rPh sb="16" eb="18">
      <t>ニュウリョク</t>
    </rPh>
    <rPh sb="23" eb="25">
      <t>セイレキ</t>
    </rPh>
    <rPh sb="30" eb="32">
      <t>クギ</t>
    </rPh>
    <rPh sb="34" eb="36">
      <t>ニュウリョク</t>
    </rPh>
    <phoneticPr fontId="4"/>
  </si>
  <si>
    <t>延べ面積の合計の数値を半角で入力します。</t>
    <rPh sb="0" eb="1">
      <t>ノ</t>
    </rPh>
    <rPh sb="2" eb="4">
      <t>メンセキ</t>
    </rPh>
    <rPh sb="5" eb="7">
      <t>ゴウケイ</t>
    </rPh>
    <rPh sb="8" eb="10">
      <t>スウチ</t>
    </rPh>
    <rPh sb="11" eb="13">
      <t>ハンカク</t>
    </rPh>
    <rPh sb="14" eb="16">
      <t>ニュウリョク</t>
    </rPh>
    <phoneticPr fontId="4"/>
  </si>
  <si>
    <t>直接人件費単価 技師(Ｃ)を半角数値で入力します。</t>
    <rPh sb="14" eb="16">
      <t>ハンカク</t>
    </rPh>
    <rPh sb="16" eb="18">
      <t>スウチ</t>
    </rPh>
    <phoneticPr fontId="4"/>
  </si>
  <si>
    <t>以上の入力で業務報酬金額を計算します。</t>
    <rPh sb="0" eb="2">
      <t>イジョウ</t>
    </rPh>
    <rPh sb="3" eb="5">
      <t>ニュウリョク</t>
    </rPh>
    <rPh sb="6" eb="8">
      <t>ギョウム</t>
    </rPh>
    <rPh sb="8" eb="10">
      <t>ホウシュウ</t>
    </rPh>
    <rPh sb="10" eb="12">
      <t>キンガク</t>
    </rPh>
    <rPh sb="13" eb="15">
      <t>ケイサン</t>
    </rPh>
    <phoneticPr fontId="4"/>
  </si>
  <si>
    <t>上記以外の追加業務がある場合は、その他追加業務の黄色いｾﾙ内に業務名、業務時間を入力します。</t>
    <rPh sb="1" eb="3">
      <t>ジョウキ</t>
    </rPh>
    <rPh sb="3" eb="5">
      <t>イガイ</t>
    </rPh>
    <rPh sb="6" eb="8">
      <t>ツイカ</t>
    </rPh>
    <rPh sb="8" eb="10">
      <t>ギョウム</t>
    </rPh>
    <rPh sb="13" eb="15">
      <t>バアイ</t>
    </rPh>
    <rPh sb="19" eb="20">
      <t>タ</t>
    </rPh>
    <rPh sb="20" eb="22">
      <t>ツイカ</t>
    </rPh>
    <rPh sb="22" eb="24">
      <t>ギョウム</t>
    </rPh>
    <rPh sb="25" eb="27">
      <t>キイロ</t>
    </rPh>
    <rPh sb="30" eb="31">
      <t>ナイ</t>
    </rPh>
    <rPh sb="32" eb="35">
      <t>ギョウムメイ</t>
    </rPh>
    <rPh sb="36" eb="38">
      <t>ギョウム</t>
    </rPh>
    <rPh sb="38" eb="40">
      <t>ジカン</t>
    </rPh>
    <rPh sb="41" eb="43">
      <t>ニュウリョク</t>
    </rPh>
    <phoneticPr fontId="4"/>
  </si>
  <si>
    <t>特別経費が有れば入力します。</t>
    <rPh sb="0" eb="2">
      <t>トクベツ</t>
    </rPh>
    <rPh sb="2" eb="4">
      <t>ケイヒ</t>
    </rPh>
    <rPh sb="5" eb="6">
      <t>ア</t>
    </rPh>
    <rPh sb="8" eb="10">
      <t>ニュウリョク</t>
    </rPh>
    <phoneticPr fontId="4"/>
  </si>
  <si>
    <t>このﾌｧｲﾙの内容は、</t>
    <rPh sb="5" eb="7">
      <t>ナイヨウ</t>
    </rPh>
    <phoneticPr fontId="8"/>
  </si>
  <si>
    <t>(B)諸経費率（通常は1,1）、（C)経費率（通常は0.15）、消費税率を半角数値で入力します。</t>
    <rPh sb="3" eb="6">
      <t>ショケイヒ</t>
    </rPh>
    <rPh sb="6" eb="7">
      <t>リツ</t>
    </rPh>
    <rPh sb="8" eb="10">
      <t>ツウジョウ</t>
    </rPh>
    <rPh sb="19" eb="22">
      <t>ケイヒリツ</t>
    </rPh>
    <rPh sb="23" eb="25">
      <t>ツウジョウ</t>
    </rPh>
    <rPh sb="32" eb="34">
      <t>ショウヒ</t>
    </rPh>
    <rPh sb="34" eb="35">
      <t>ゼイ</t>
    </rPh>
    <rPh sb="35" eb="36">
      <t>リツ</t>
    </rPh>
    <rPh sb="37" eb="39">
      <t>ハンカク</t>
    </rPh>
    <rPh sb="39" eb="41">
      <t>スウチ</t>
    </rPh>
    <rPh sb="42" eb="44">
      <t>ニュウリョク</t>
    </rPh>
    <phoneticPr fontId="4"/>
  </si>
  <si>
    <t>m2</t>
    <phoneticPr fontId="3"/>
  </si>
  <si>
    <t>第12号～第15号
(戸建住宅)</t>
    <rPh sb="0" eb="1">
      <t>ダイ</t>
    </rPh>
    <rPh sb="3" eb="4">
      <t>ゴウ</t>
    </rPh>
    <rPh sb="5" eb="6">
      <t>ダイ</t>
    </rPh>
    <rPh sb="8" eb="9">
      <t>ゴウ</t>
    </rPh>
    <rPh sb="11" eb="12">
      <t>コ</t>
    </rPh>
    <rPh sb="12" eb="13">
      <t>ダテ</t>
    </rPh>
    <rPh sb="13" eb="15">
      <t>ジュウタク</t>
    </rPh>
    <phoneticPr fontId="4"/>
  </si>
  <si>
    <t>1 戸建住宅(詳細設計＆構造計算要)</t>
    <rPh sb="2" eb="3">
      <t>コ</t>
    </rPh>
    <rPh sb="3" eb="4">
      <t>ダテ</t>
    </rPh>
    <rPh sb="4" eb="6">
      <t>ジュウタク</t>
    </rPh>
    <rPh sb="7" eb="9">
      <t>ショウサイ</t>
    </rPh>
    <rPh sb="9" eb="11">
      <t>セッケイ</t>
    </rPh>
    <rPh sb="12" eb="14">
      <t>コウゾウ</t>
    </rPh>
    <rPh sb="14" eb="16">
      <t>ケイサン</t>
    </rPh>
    <rPh sb="16" eb="17">
      <t>ヨウ</t>
    </rPh>
    <phoneticPr fontId="4"/>
  </si>
  <si>
    <t>2 戸建住宅(詳細設計要)</t>
    <rPh sb="2" eb="3">
      <t>コ</t>
    </rPh>
    <rPh sb="3" eb="4">
      <t>ダテ</t>
    </rPh>
    <rPh sb="4" eb="6">
      <t>ジュウタク</t>
    </rPh>
    <rPh sb="7" eb="9">
      <t>ショウサイ</t>
    </rPh>
    <rPh sb="9" eb="11">
      <t>セッケイ</t>
    </rPh>
    <rPh sb="11" eb="12">
      <t>ヨウ</t>
    </rPh>
    <phoneticPr fontId="4"/>
  </si>
  <si>
    <t>3 戸建住宅(詳細設計＆構造計算不要)</t>
    <rPh sb="2" eb="3">
      <t>コ</t>
    </rPh>
    <rPh sb="3" eb="4">
      <t>ダテ</t>
    </rPh>
    <rPh sb="4" eb="6">
      <t>ジュウタク</t>
    </rPh>
    <rPh sb="7" eb="9">
      <t>ショウサイ</t>
    </rPh>
    <rPh sb="9" eb="11">
      <t>セッケイ</t>
    </rPh>
    <rPh sb="12" eb="14">
      <t>コウゾウ</t>
    </rPh>
    <rPh sb="14" eb="16">
      <t>ケイサン</t>
    </rPh>
    <rPh sb="16" eb="17">
      <t>フ</t>
    </rPh>
    <rPh sb="17" eb="18">
      <t>ヨウ</t>
    </rPh>
    <phoneticPr fontId="4"/>
  </si>
  <si>
    <r>
      <t>建築設計業務委託料算出書 　戸建住宅用</t>
    </r>
    <r>
      <rPr>
        <sz val="10"/>
        <color indexed="8"/>
        <rFont val="ＭＳ 明朝"/>
        <family val="1"/>
        <charset val="128"/>
      </rPr>
      <t>（延面積に基づく算定方法）</t>
    </r>
    <rPh sb="0" eb="2">
      <t>ケンチク</t>
    </rPh>
    <rPh sb="2" eb="4">
      <t>セッケイ</t>
    </rPh>
    <rPh sb="4" eb="6">
      <t>ギョウム</t>
    </rPh>
    <rPh sb="6" eb="9">
      <t>イタクリョウ</t>
    </rPh>
    <rPh sb="9" eb="11">
      <t>サンシュツ</t>
    </rPh>
    <rPh sb="11" eb="12">
      <t>ショ</t>
    </rPh>
    <rPh sb="14" eb="16">
      <t>コダテ</t>
    </rPh>
    <rPh sb="16" eb="18">
      <t>ジュウタク</t>
    </rPh>
    <rPh sb="18" eb="19">
      <t>ヨウ</t>
    </rPh>
    <phoneticPr fontId="4"/>
  </si>
  <si>
    <t>に記載されている略算方法に準拠しています。</t>
    <rPh sb="0" eb="2">
      <t>キサイ</t>
    </rPh>
    <rPh sb="7" eb="9">
      <t>リャクサン</t>
    </rPh>
    <rPh sb="9" eb="11">
      <t>ホウホウ</t>
    </rPh>
    <rPh sb="13" eb="15">
      <t>ジュンキョ</t>
    </rPh>
    <phoneticPr fontId="3"/>
  </si>
  <si>
    <t>戸建住宅の中から該当するﾒﾆｭｰをﾄﾞﾛｯﾌﾟﾀﾞｳﾝﾘｽﾄより選択入力します。</t>
    <rPh sb="0" eb="2">
      <t>コダテ</t>
    </rPh>
    <rPh sb="2" eb="4">
      <t>ジュウタク</t>
    </rPh>
    <rPh sb="5" eb="6">
      <t>ナカ</t>
    </rPh>
    <rPh sb="8" eb="10">
      <t>ガイトウ</t>
    </rPh>
    <rPh sb="32" eb="34">
      <t>センタク</t>
    </rPh>
    <rPh sb="34" eb="36">
      <t>ニュウリョク</t>
    </rPh>
    <phoneticPr fontId="4"/>
  </si>
  <si>
    <t>　戸建住宅のみ対応しています。</t>
    <rPh sb="0" eb="2">
      <t>コダテ</t>
    </rPh>
    <rPh sb="2" eb="4">
      <t>ジュウタク</t>
    </rPh>
    <rPh sb="7" eb="9">
      <t>タイオウ</t>
    </rPh>
    <phoneticPr fontId="3"/>
  </si>
  <si>
    <t>入力するシートは、積算シートです。</t>
    <rPh sb="0" eb="1">
      <t>ニュウリョク</t>
    </rPh>
    <rPh sb="9" eb="11">
      <t>セキサン</t>
    </rPh>
    <phoneticPr fontId="3"/>
  </si>
  <si>
    <t>戸建住宅の種別</t>
    <rPh sb="0" eb="2">
      <t>コダ</t>
    </rPh>
    <rPh sb="2" eb="4">
      <t>ジュウタク</t>
    </rPh>
    <rPh sb="5" eb="7">
      <t>シュベツ</t>
    </rPh>
    <phoneticPr fontId="4"/>
  </si>
  <si>
    <t>　適用範囲は、100㎡～300㎡です。（100㎡未満の場合は、100㎡として計算します。）</t>
    <rPh sb="1" eb="3">
      <t>ハンイ</t>
    </rPh>
    <rPh sb="24" eb="26">
      <t>ミマン</t>
    </rPh>
    <rPh sb="27" eb="29">
      <t>バアイ</t>
    </rPh>
    <rPh sb="38" eb="40">
      <t>ケイサン</t>
    </rPh>
    <phoneticPr fontId="3"/>
  </si>
  <si>
    <t>直接人件費単価は、国土交通省のﾎｰﾑﾍﾟｰｼﾞで年度毎に公表されています。</t>
    <rPh sb="0" eb="2">
      <t>チョクセツ</t>
    </rPh>
    <rPh sb="2" eb="5">
      <t>ジンケンヒ</t>
    </rPh>
    <rPh sb="5" eb="7">
      <t>タンカ</t>
    </rPh>
    <rPh sb="9" eb="11">
      <t>コクド</t>
    </rPh>
    <rPh sb="11" eb="14">
      <t>コウツウショウ</t>
    </rPh>
    <rPh sb="24" eb="25">
      <t>ゴト</t>
    </rPh>
    <rPh sb="25" eb="26">
      <t>ニ</t>
    </rPh>
    <rPh sb="26" eb="27">
      <t>ゴト</t>
    </rPh>
    <rPh sb="28" eb="30">
      <t>コウヒョウ</t>
    </rPh>
    <phoneticPr fontId="4"/>
  </si>
  <si>
    <t>業種ごとに「監理」の「有」「無」を選択入力します。</t>
    <rPh sb="0" eb="2">
      <t>ギョウシュ</t>
    </rPh>
    <rPh sb="6" eb="8">
      <t>カンリ</t>
    </rPh>
    <rPh sb="11" eb="12">
      <t>アリ</t>
    </rPh>
    <rPh sb="14" eb="15">
      <t>ナシ</t>
    </rPh>
    <rPh sb="17" eb="19">
      <t>センタク</t>
    </rPh>
    <rPh sb="19" eb="21">
      <t>ニュウリョク</t>
    </rPh>
    <phoneticPr fontId="4"/>
  </si>
  <si>
    <t>「3.戸建て住宅（詳細設計＆構造計算不要）」を選択した場合、業務内容の有無は考慮されません。</t>
    <phoneticPr fontId="3"/>
  </si>
  <si>
    <t>和暦</t>
    <phoneticPr fontId="3"/>
  </si>
  <si>
    <t>　「建築士事務所の開設者がその業務に関して請求することができる報酬の基準について　2024年告示第8号版　業務報酬基準検討委員会　編」</t>
    <rPh sb="30" eb="32">
      <t>ホウシュウ</t>
    </rPh>
    <rPh sb="33" eb="35">
      <t>キジュン</t>
    </rPh>
    <rPh sb="45" eb="47">
      <t>コクジ</t>
    </rPh>
    <rPh sb="47" eb="48">
      <t>ダイ</t>
    </rPh>
    <rPh sb="49" eb="50">
      <t>ゴウ</t>
    </rPh>
    <rPh sb="50" eb="51">
      <t>バン</t>
    </rPh>
    <rPh sb="52" eb="54">
      <t>ギョウム</t>
    </rPh>
    <rPh sb="54" eb="56">
      <t>ホウシュウ</t>
    </rPh>
    <rPh sb="56" eb="58">
      <t>キジュン</t>
    </rPh>
    <rPh sb="58" eb="60">
      <t>ケントウ</t>
    </rPh>
    <rPh sb="60" eb="63">
      <t>イインカイ</t>
    </rPh>
    <rPh sb="64" eb="65">
      <t>ヘン</t>
    </rPh>
    <phoneticPr fontId="3"/>
  </si>
  <si>
    <t>Ver.K25.01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</si>
</sst>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176" formatCode="[$-411]ggge&quot;年&quot;m&quot;月&quot;d&quot;日&quot;;@"/>
    <numFmt numFmtId="177" formatCode="\ @"/>
    <numFmt numFmtId="178" formatCode="#,##0_);[Red]\(#,##0\)"/>
    <numFmt numFmtId="179" formatCode="#,##0_ "/>
    <numFmt numFmtId="180" formatCode="#,##0;[Red]#,##0"/>
    <numFmt numFmtId="181" formatCode="0.000"/>
    <numFmt numFmtId="182" formatCode="#,##0.0000_ "/>
  </numFmts>
  <fonts count="28" x14ac:knownFonts="1">
    <font>
      <sz val="11"/>
      <color theme="1"/>
      <name val="游ゴシック"/>
      <family val="2"/>
      <charset val="128"/>
      <scheme val="minor"/>
    </font>
    <font>
      <sz val="11"/>
      <color theme="1"/>
      <name val="游ゴシック"/>
      <family val="2"/>
      <charset val="128"/>
      <scheme val="minor"/>
    </font>
    <font>
      <sz val="10"/>
      <color indexed="8"/>
      <name val="ＭＳ Ｐ明朝"/>
      <family val="1"/>
      <charset val="128"/>
    </font>
    <font>
      <sz val="6"/>
      <name val="游ゴシック"/>
      <family val="2"/>
      <charset val="128"/>
      <scheme val="minor"/>
    </font>
    <font>
      <sz val="6"/>
      <name val="ＭＳ Ｐゴシック"/>
      <family val="3"/>
      <charset val="128"/>
    </font>
    <font>
      <sz val="14"/>
      <name val="ＭＳ 明朝"/>
      <family val="1"/>
      <charset val="128"/>
    </font>
    <font>
      <sz val="12"/>
      <color indexed="8"/>
      <name val="ＭＳ Ｐ明朝"/>
      <family val="1"/>
      <charset val="128"/>
    </font>
    <font>
      <sz val="10"/>
      <color indexed="8"/>
      <name val="ＭＳ ゴシック"/>
      <family val="3"/>
      <charset val="128"/>
    </font>
    <font>
      <sz val="10"/>
      <name val="ＭＳ ゴシック"/>
      <family val="3"/>
      <charset val="128"/>
    </font>
    <font>
      <sz val="11"/>
      <color theme="1"/>
      <name val="游ゴシック"/>
      <family val="3"/>
      <charset val="128"/>
      <scheme val="minor"/>
    </font>
    <font>
      <sz val="10"/>
      <color rgb="FFFF0000"/>
      <name val="ＭＳ Ｐ明朝"/>
      <family val="1"/>
      <charset val="128"/>
    </font>
    <font>
      <sz val="10"/>
      <color indexed="8"/>
      <name val="ＭＳ 明朝"/>
      <family val="1"/>
      <charset val="128"/>
    </font>
    <font>
      <sz val="9"/>
      <color theme="1"/>
      <name val="ＭＳ 明朝"/>
      <family val="1"/>
      <charset val="128"/>
    </font>
    <font>
      <sz val="10"/>
      <color theme="1"/>
      <name val="ＭＳ 明朝"/>
      <family val="1"/>
      <charset val="128"/>
    </font>
    <font>
      <sz val="10"/>
      <color indexed="12"/>
      <name val="ＭＳ 明朝"/>
      <family val="1"/>
      <charset val="128"/>
    </font>
    <font>
      <u/>
      <sz val="8"/>
      <color rgb="FFFF0066"/>
      <name val="ＭＳ 明朝"/>
      <family val="1"/>
      <charset val="128"/>
    </font>
    <font>
      <sz val="11"/>
      <color theme="1"/>
      <name val="ＭＳ 明朝"/>
      <family val="1"/>
      <charset val="128"/>
    </font>
    <font>
      <sz val="11"/>
      <color rgb="FF0000FF"/>
      <name val="ＭＳ 明朝"/>
      <family val="1"/>
      <charset val="128"/>
    </font>
    <font>
      <sz val="9"/>
      <color indexed="8"/>
      <name val="ＭＳ 明朝"/>
      <family val="1"/>
      <charset val="128"/>
    </font>
    <font>
      <sz val="8"/>
      <color indexed="8"/>
      <name val="ＭＳ 明朝"/>
      <family val="1"/>
      <charset val="128"/>
    </font>
    <font>
      <b/>
      <sz val="10"/>
      <color indexed="8"/>
      <name val="ＭＳ 明朝"/>
      <family val="1"/>
      <charset val="128"/>
    </font>
    <font>
      <sz val="12"/>
      <color rgb="FFFF0000"/>
      <name val="ＭＳ Ｐ明朝"/>
      <family val="1"/>
      <charset val="128"/>
    </font>
    <font>
      <sz val="10"/>
      <name val="ＭＳ 明朝"/>
      <family val="1"/>
      <charset val="128"/>
    </font>
    <font>
      <sz val="12"/>
      <color indexed="8"/>
      <name val="ＭＳ 明朝"/>
      <family val="1"/>
      <charset val="128"/>
    </font>
    <font>
      <sz val="10"/>
      <color rgb="FFFF0000"/>
      <name val="ＭＳ 明朝"/>
      <family val="1"/>
      <charset val="128"/>
    </font>
    <font>
      <sz val="9"/>
      <color rgb="FFFF0000"/>
      <name val="ＭＳ 明朝"/>
      <family val="1"/>
      <charset val="128"/>
    </font>
    <font>
      <sz val="14"/>
      <color indexed="8"/>
      <name val="ＭＳ Ｐ明朝"/>
      <family val="1"/>
      <charset val="128"/>
    </font>
    <font>
      <sz val="8"/>
      <color indexed="12"/>
      <name val="ＭＳ 明朝"/>
      <family val="1"/>
      <charset val="128"/>
    </font>
  </fonts>
  <fills count="12">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FFDCFF"/>
        <bgColor indexed="64"/>
      </patternFill>
    </fill>
    <fill>
      <patternFill patternType="solid">
        <fgColor indexed="9"/>
        <bgColor indexed="64"/>
      </patternFill>
    </fill>
    <fill>
      <patternFill patternType="solid">
        <fgColor theme="7" tint="0.79998168889431442"/>
        <bgColor indexed="64"/>
      </patternFill>
    </fill>
    <fill>
      <patternFill patternType="solid">
        <fgColor rgb="FFFFCCFF"/>
        <bgColor indexed="64"/>
      </patternFill>
    </fill>
    <fill>
      <patternFill patternType="solid">
        <fgColor rgb="FFCCFFFF"/>
        <bgColor indexed="64"/>
      </patternFill>
    </fill>
    <fill>
      <patternFill patternType="solid">
        <fgColor indexed="27"/>
        <bgColor indexed="64"/>
      </patternFill>
    </fill>
    <fill>
      <patternFill patternType="solid">
        <fgColor rgb="FFFFFFCC"/>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10"/>
      </left>
      <right style="thin">
        <color indexed="64"/>
      </right>
      <top style="hair">
        <color indexed="14"/>
      </top>
      <bottom style="thin">
        <color indexed="10"/>
      </bottom>
      <diagonal/>
    </border>
    <border>
      <left style="thin">
        <color indexed="64"/>
      </left>
      <right style="hair">
        <color indexed="14"/>
      </right>
      <top style="hair">
        <color indexed="14"/>
      </top>
      <bottom style="thin">
        <color indexed="10"/>
      </bottom>
      <diagonal/>
    </border>
    <border>
      <left style="hair">
        <color indexed="14"/>
      </left>
      <right style="hair">
        <color indexed="14"/>
      </right>
      <top style="hair">
        <color indexed="14"/>
      </top>
      <bottom style="thin">
        <color indexed="10"/>
      </bottom>
      <diagonal/>
    </border>
    <border>
      <left style="hair">
        <color indexed="14"/>
      </left>
      <right style="thin">
        <color indexed="64"/>
      </right>
      <top style="hair">
        <color indexed="14"/>
      </top>
      <bottom style="thin">
        <color indexed="10"/>
      </bottom>
      <diagonal/>
    </border>
    <border>
      <left style="hair">
        <color indexed="14"/>
      </left>
      <right style="thin">
        <color indexed="10"/>
      </right>
      <top style="hair">
        <color indexed="14"/>
      </top>
      <bottom style="thin">
        <color indexed="10"/>
      </bottom>
      <diagonal/>
    </border>
    <border>
      <left/>
      <right style="thin">
        <color indexed="64"/>
      </right>
      <top style="thin">
        <color indexed="64"/>
      </top>
      <bottom style="hair">
        <color indexed="64"/>
      </bottom>
      <diagonal/>
    </border>
    <border>
      <left style="thin">
        <color indexed="10"/>
      </left>
      <right style="thin">
        <color indexed="64"/>
      </right>
      <top style="thin">
        <color indexed="10"/>
      </top>
      <bottom/>
      <diagonal/>
    </border>
    <border>
      <left/>
      <right style="hair">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hair">
        <color indexed="14"/>
      </right>
      <top style="thin">
        <color indexed="10"/>
      </top>
      <bottom/>
      <diagonal/>
    </border>
    <border>
      <left style="hair">
        <color indexed="14"/>
      </left>
      <right style="hair">
        <color indexed="14"/>
      </right>
      <top style="thin">
        <color indexed="10"/>
      </top>
      <bottom/>
      <diagonal/>
    </border>
    <border>
      <left style="hair">
        <color indexed="14"/>
      </left>
      <right style="thin">
        <color indexed="64"/>
      </right>
      <top style="thin">
        <color indexed="10"/>
      </top>
      <bottom/>
      <diagonal/>
    </border>
    <border>
      <left style="hair">
        <color indexed="14"/>
      </left>
      <right style="thin">
        <color indexed="10"/>
      </right>
      <top style="thin">
        <color indexed="10"/>
      </top>
      <bottom/>
      <diagonal/>
    </border>
    <border>
      <left style="thin">
        <color indexed="64"/>
      </left>
      <right/>
      <top style="thin">
        <color indexed="64"/>
      </top>
      <bottom/>
      <diagonal/>
    </border>
    <border>
      <left/>
      <right/>
      <top style="thin">
        <color auto="1"/>
      </top>
      <bottom/>
      <diagonal/>
    </border>
    <border>
      <left style="thin">
        <color indexed="64"/>
      </left>
      <right/>
      <top style="thin">
        <color indexed="64"/>
      </top>
      <bottom style="thin">
        <color rgb="FFFF0000"/>
      </bottom>
      <diagonal/>
    </border>
    <border>
      <left style="thin">
        <color rgb="FFFF0000"/>
      </left>
      <right/>
      <top style="thin">
        <color rgb="FFFF0000"/>
      </top>
      <bottom style="thin">
        <color auto="1"/>
      </bottom>
      <diagonal/>
    </border>
  </borders>
  <cellStyleXfs count="4">
    <xf numFmtId="0" fontId="0" fillId="0" borderId="0">
      <alignment vertical="center"/>
    </xf>
    <xf numFmtId="37" fontId="5" fillId="0" borderId="0"/>
    <xf numFmtId="0" fontId="9" fillId="0" borderId="0">
      <alignment vertical="center"/>
    </xf>
    <xf numFmtId="6" fontId="1" fillId="0" borderId="0" applyFont="0" applyFill="0" applyBorder="0" applyAlignment="0" applyProtection="0">
      <alignment vertical="center"/>
    </xf>
  </cellStyleXfs>
  <cellXfs count="194">
    <xf numFmtId="0" fontId="0" fillId="0" borderId="0" xfId="0">
      <alignment vertical="center"/>
    </xf>
    <xf numFmtId="0" fontId="2" fillId="5" borderId="0" xfId="0" applyFont="1" applyFill="1" applyProtection="1">
      <alignment vertical="center"/>
      <protection locked="0"/>
    </xf>
    <xf numFmtId="0" fontId="2" fillId="5" borderId="0" xfId="0" quotePrefix="1" applyFont="1" applyFill="1" applyAlignment="1" applyProtection="1">
      <alignment horizontal="left" vertical="center"/>
      <protection locked="0"/>
    </xf>
    <xf numFmtId="0" fontId="11" fillId="5" borderId="0" xfId="0" applyFont="1" applyFill="1" applyProtection="1">
      <alignment vertical="center"/>
      <protection locked="0"/>
    </xf>
    <xf numFmtId="176" fontId="11" fillId="5" borderId="3" xfId="0" applyNumberFormat="1" applyFont="1" applyFill="1" applyBorder="1" applyAlignment="1">
      <alignment horizontal="left" vertical="center"/>
    </xf>
    <xf numFmtId="0" fontId="11" fillId="5" borderId="3" xfId="0" applyFont="1" applyFill="1" applyBorder="1">
      <alignment vertical="center"/>
    </xf>
    <xf numFmtId="0" fontId="11" fillId="5" borderId="4" xfId="0" applyFont="1" applyFill="1" applyBorder="1">
      <alignment vertical="center"/>
    </xf>
    <xf numFmtId="177" fontId="11" fillId="5" borderId="3" xfId="0" applyNumberFormat="1" applyFont="1" applyFill="1" applyBorder="1">
      <alignment vertical="center"/>
    </xf>
    <xf numFmtId="0" fontId="11" fillId="5" borderId="4" xfId="0" quotePrefix="1" applyFont="1" applyFill="1" applyBorder="1" applyAlignment="1">
      <alignment horizontal="right" vertical="center"/>
    </xf>
    <xf numFmtId="0" fontId="14" fillId="6" borderId="6" xfId="0" applyFont="1" applyFill="1" applyBorder="1" applyAlignment="1" applyProtection="1">
      <alignment horizontal="center" vertical="center"/>
      <protection locked="0"/>
    </xf>
    <xf numFmtId="0" fontId="11" fillId="5" borderId="2" xfId="0" quotePrefix="1" applyFont="1" applyFill="1" applyBorder="1" applyAlignment="1">
      <alignment horizontal="center" vertical="center"/>
    </xf>
    <xf numFmtId="0" fontId="11" fillId="5" borderId="42" xfId="0" applyFont="1" applyFill="1" applyBorder="1">
      <alignment vertical="center"/>
    </xf>
    <xf numFmtId="0" fontId="11" fillId="5" borderId="43" xfId="0" applyFont="1" applyFill="1" applyBorder="1">
      <alignment vertical="center"/>
    </xf>
    <xf numFmtId="0" fontId="11" fillId="5" borderId="54" xfId="0" quotePrefix="1" applyFont="1" applyFill="1" applyBorder="1" applyAlignment="1">
      <alignment horizontal="center" vertical="center"/>
    </xf>
    <xf numFmtId="0" fontId="16" fillId="0" borderId="0" xfId="0" applyFont="1">
      <alignment vertical="center"/>
    </xf>
    <xf numFmtId="5" fontId="14" fillId="6" borderId="18" xfId="0" applyNumberFormat="1" applyFont="1" applyFill="1" applyBorder="1" applyAlignment="1" applyProtection="1">
      <alignment horizontal="center" vertical="center"/>
      <protection locked="0"/>
    </xf>
    <xf numFmtId="0" fontId="11" fillId="5" borderId="33" xfId="0" quotePrefix="1" applyFont="1" applyFill="1" applyBorder="1" applyAlignment="1">
      <alignment horizontal="center" vertical="center"/>
    </xf>
    <xf numFmtId="5" fontId="11" fillId="8" borderId="20" xfId="0" applyNumberFormat="1" applyFont="1" applyFill="1" applyBorder="1" applyAlignment="1">
      <alignment horizontal="center" vertical="center"/>
    </xf>
    <xf numFmtId="0" fontId="11" fillId="5" borderId="0" xfId="0" applyFont="1" applyFill="1">
      <alignment vertical="center"/>
    </xf>
    <xf numFmtId="0" fontId="11" fillId="5" borderId="0" xfId="0" quotePrefix="1" applyFont="1" applyFill="1" applyAlignment="1">
      <alignment horizontal="right" vertical="center"/>
    </xf>
    <xf numFmtId="179" fontId="11" fillId="8" borderId="1" xfId="0" applyNumberFormat="1" applyFont="1" applyFill="1" applyBorder="1">
      <alignment vertical="center"/>
    </xf>
    <xf numFmtId="0" fontId="11" fillId="5" borderId="0" xfId="0" quotePrefix="1" applyFont="1" applyFill="1" applyAlignment="1">
      <alignment horizontal="left" vertical="center"/>
    </xf>
    <xf numFmtId="0" fontId="14" fillId="6" borderId="1" xfId="0" applyFont="1" applyFill="1" applyBorder="1" applyAlignment="1" applyProtection="1">
      <alignment horizontal="center" vertical="center"/>
      <protection locked="0"/>
    </xf>
    <xf numFmtId="0" fontId="18" fillId="5" borderId="0" xfId="0" quotePrefix="1" applyFont="1" applyFill="1" applyAlignment="1">
      <alignment horizontal="left" vertical="center"/>
    </xf>
    <xf numFmtId="0" fontId="11" fillId="5" borderId="0" xfId="0" applyFont="1" applyFill="1" applyAlignment="1">
      <alignment horizontal="right" vertical="center"/>
    </xf>
    <xf numFmtId="0" fontId="16" fillId="0" borderId="10" xfId="0" applyFont="1" applyBorder="1">
      <alignment vertical="center"/>
    </xf>
    <xf numFmtId="0" fontId="2" fillId="5" borderId="0" xfId="0" applyFont="1" applyFill="1">
      <alignment vertical="center"/>
    </xf>
    <xf numFmtId="0" fontId="21" fillId="5" borderId="0" xfId="0" applyFont="1" applyFill="1">
      <alignment vertical="center"/>
    </xf>
    <xf numFmtId="0" fontId="10" fillId="5" borderId="0" xfId="0" quotePrefix="1" applyFont="1" applyFill="1" applyAlignment="1">
      <alignment horizontal="left" vertical="center"/>
    </xf>
    <xf numFmtId="0" fontId="6" fillId="5" borderId="0" xfId="0" applyFont="1" applyFill="1" applyProtection="1">
      <alignment vertical="center"/>
      <protection locked="0"/>
    </xf>
    <xf numFmtId="0" fontId="2" fillId="9" borderId="53" xfId="0" applyFont="1" applyFill="1" applyBorder="1" applyProtection="1">
      <alignment vertical="center"/>
      <protection locked="0"/>
    </xf>
    <xf numFmtId="0" fontId="2" fillId="5" borderId="0" xfId="0" applyFont="1" applyFill="1" applyAlignment="1" applyProtection="1">
      <alignment horizontal="left" vertical="center"/>
      <protection locked="0"/>
    </xf>
    <xf numFmtId="0" fontId="2" fillId="10" borderId="11" xfId="0" applyFont="1" applyFill="1" applyBorder="1" applyProtection="1">
      <alignment vertical="center"/>
      <protection locked="0"/>
    </xf>
    <xf numFmtId="0" fontId="2" fillId="7" borderId="46" xfId="0" applyFont="1" applyFill="1" applyBorder="1" applyProtection="1">
      <alignment vertical="center"/>
      <protection locked="0"/>
    </xf>
    <xf numFmtId="0" fontId="2" fillId="3" borderId="15" xfId="0" applyFont="1" applyFill="1" applyBorder="1" applyProtection="1">
      <alignment vertical="center"/>
      <protection locked="0"/>
    </xf>
    <xf numFmtId="0" fontId="11" fillId="5" borderId="0" xfId="0" quotePrefix="1" applyFont="1" applyFill="1" applyAlignment="1">
      <alignment horizontal="center" vertical="center"/>
    </xf>
    <xf numFmtId="0" fontId="11" fillId="5" borderId="1" xfId="0" quotePrefix="1" applyFont="1" applyFill="1" applyBorder="1" applyAlignment="1">
      <alignment horizontal="center" vertical="center"/>
    </xf>
    <xf numFmtId="0" fontId="11" fillId="5" borderId="0" xfId="0" applyFont="1" applyFill="1" applyAlignment="1">
      <alignment horizontal="center" vertical="center"/>
    </xf>
    <xf numFmtId="0" fontId="0" fillId="0" borderId="0" xfId="0" applyAlignment="1">
      <alignment horizontal="right" vertical="center"/>
    </xf>
    <xf numFmtId="0" fontId="7" fillId="0" borderId="0" xfId="0" quotePrefix="1" applyFont="1" applyAlignment="1" applyProtection="1">
      <alignment horizontal="left" vertical="center"/>
      <protection locked="0"/>
    </xf>
    <xf numFmtId="0" fontId="11" fillId="5" borderId="39" xfId="0" quotePrefix="1" applyFont="1" applyFill="1" applyBorder="1" applyAlignment="1">
      <alignment horizontal="center" vertical="center"/>
    </xf>
    <xf numFmtId="5" fontId="18" fillId="0" borderId="0" xfId="0" applyNumberFormat="1" applyFont="1" applyAlignment="1">
      <alignment horizontal="right" vertical="center"/>
    </xf>
    <xf numFmtId="6" fontId="12" fillId="0" borderId="0" xfId="3" applyFont="1" applyFill="1" applyBorder="1" applyAlignment="1" applyProtection="1">
      <alignment vertical="center"/>
    </xf>
    <xf numFmtId="0" fontId="11" fillId="2" borderId="0" xfId="0" applyFont="1" applyFill="1" applyProtection="1">
      <alignment vertical="center"/>
      <protection locked="0"/>
    </xf>
    <xf numFmtId="0" fontId="11" fillId="2" borderId="0" xfId="0" quotePrefix="1" applyFont="1" applyFill="1" applyAlignment="1" applyProtection="1">
      <alignment horizontal="left" vertical="center"/>
      <protection locked="0"/>
    </xf>
    <xf numFmtId="0" fontId="22" fillId="3" borderId="0" xfId="1" quotePrefix="1" applyNumberFormat="1" applyFont="1" applyFill="1" applyAlignment="1" applyProtection="1">
      <alignment horizontal="right" vertical="center"/>
      <protection locked="0"/>
    </xf>
    <xf numFmtId="0" fontId="11" fillId="4" borderId="1" xfId="0" applyFont="1" applyFill="1" applyBorder="1" applyAlignment="1" applyProtection="1">
      <alignment horizontal="center" vertical="center"/>
      <protection locked="0"/>
    </xf>
    <xf numFmtId="0" fontId="13" fillId="0" borderId="0" xfId="0" applyFont="1">
      <alignment vertical="center"/>
    </xf>
    <xf numFmtId="178" fontId="11" fillId="2" borderId="0" xfId="0" applyNumberFormat="1" applyFont="1" applyFill="1" applyProtection="1">
      <alignment vertical="center"/>
      <protection locked="0"/>
    </xf>
    <xf numFmtId="0" fontId="23" fillId="5" borderId="0" xfId="0" quotePrefix="1" applyFont="1" applyFill="1" applyAlignment="1">
      <alignment horizontal="left" vertical="center"/>
    </xf>
    <xf numFmtId="0" fontId="11" fillId="7" borderId="0" xfId="0" applyFont="1" applyFill="1">
      <alignment vertical="center"/>
    </xf>
    <xf numFmtId="0" fontId="14" fillId="6" borderId="0" xfId="0" applyFont="1" applyFill="1" applyAlignment="1">
      <alignment horizontal="center" vertical="center"/>
    </xf>
    <xf numFmtId="179" fontId="11" fillId="2" borderId="0" xfId="0" applyNumberFormat="1" applyFont="1" applyFill="1" applyProtection="1">
      <alignment vertical="center"/>
      <protection locked="0"/>
    </xf>
    <xf numFmtId="179" fontId="11" fillId="2" borderId="0" xfId="0" quotePrefix="1" applyNumberFormat="1" applyFont="1" applyFill="1" applyProtection="1">
      <alignment vertical="center"/>
      <protection locked="0"/>
    </xf>
    <xf numFmtId="0" fontId="11" fillId="5" borderId="0" xfId="0" quotePrefix="1" applyFont="1" applyFill="1">
      <alignment vertical="center"/>
    </xf>
    <xf numFmtId="0" fontId="11" fillId="2" borderId="0" xfId="0" applyFont="1" applyFill="1" applyAlignment="1" applyProtection="1">
      <alignment horizontal="center" vertical="center"/>
      <protection locked="0"/>
    </xf>
    <xf numFmtId="0" fontId="11" fillId="2" borderId="0" xfId="0" applyFont="1" applyFill="1" applyAlignment="1" applyProtection="1">
      <alignment horizontal="right" vertical="center"/>
      <protection locked="0"/>
    </xf>
    <xf numFmtId="0" fontId="24" fillId="2" borderId="0" xfId="0" applyFont="1" applyFill="1" applyProtection="1">
      <alignment vertical="center"/>
      <protection locked="0"/>
    </xf>
    <xf numFmtId="182" fontId="24" fillId="2" borderId="0" xfId="0" applyNumberFormat="1" applyFont="1" applyFill="1" applyProtection="1">
      <alignment vertical="center"/>
      <protection locked="0"/>
    </xf>
    <xf numFmtId="179" fontId="24" fillId="2" borderId="0" xfId="0" applyNumberFormat="1" applyFont="1" applyFill="1" applyProtection="1">
      <alignment vertical="center"/>
      <protection locked="0"/>
    </xf>
    <xf numFmtId="0" fontId="24" fillId="0" borderId="0" xfId="0" applyFont="1">
      <alignment vertical="center"/>
    </xf>
    <xf numFmtId="181" fontId="24" fillId="0" borderId="0" xfId="0" applyNumberFormat="1" applyFont="1">
      <alignment vertical="center"/>
    </xf>
    <xf numFmtId="179" fontId="24" fillId="2" borderId="0" xfId="0" applyNumberFormat="1" applyFont="1" applyFill="1" applyAlignment="1" applyProtection="1">
      <alignment horizontal="right" vertical="center"/>
      <protection locked="0"/>
    </xf>
    <xf numFmtId="0" fontId="24" fillId="2" borderId="0" xfId="0" applyFont="1" applyFill="1" applyAlignment="1" applyProtection="1">
      <alignment horizontal="right" vertical="center"/>
      <protection locked="0"/>
    </xf>
    <xf numFmtId="0" fontId="13" fillId="0" borderId="0" xfId="0" applyFont="1" applyAlignment="1">
      <alignment horizontal="center" vertical="center"/>
    </xf>
    <xf numFmtId="0" fontId="13" fillId="0" borderId="0" xfId="0" applyFont="1" applyAlignment="1">
      <alignment horizontal="right" vertical="center"/>
    </xf>
    <xf numFmtId="0" fontId="11" fillId="2" borderId="0" xfId="0" applyFont="1" applyFill="1" applyAlignment="1" applyProtection="1">
      <alignment horizontal="left" vertical="center"/>
      <protection locked="0"/>
    </xf>
    <xf numFmtId="0" fontId="16" fillId="0" borderId="0" xfId="0" applyFont="1" applyAlignment="1">
      <alignment horizontal="right" vertical="center"/>
    </xf>
    <xf numFmtId="0" fontId="14" fillId="10" borderId="34" xfId="0" applyFont="1" applyFill="1" applyBorder="1" applyAlignment="1" applyProtection="1">
      <alignment horizontal="center" vertical="center"/>
      <protection locked="0"/>
    </xf>
    <xf numFmtId="179" fontId="14" fillId="10" borderId="35" xfId="0" applyNumberFormat="1" applyFont="1" applyFill="1" applyBorder="1" applyProtection="1">
      <alignment vertical="center"/>
      <protection locked="0"/>
    </xf>
    <xf numFmtId="179" fontId="14" fillId="10" borderId="36" xfId="0" applyNumberFormat="1" applyFont="1" applyFill="1" applyBorder="1" applyProtection="1">
      <alignment vertical="center"/>
      <protection locked="0"/>
    </xf>
    <xf numFmtId="179" fontId="14" fillId="10" borderId="37" xfId="0" applyNumberFormat="1" applyFont="1" applyFill="1" applyBorder="1" applyProtection="1">
      <alignment vertical="center"/>
      <protection locked="0"/>
    </xf>
    <xf numFmtId="179" fontId="14" fillId="10" borderId="38" xfId="0" applyNumberFormat="1" applyFont="1" applyFill="1" applyBorder="1" applyProtection="1">
      <alignment vertical="center"/>
      <protection locked="0"/>
    </xf>
    <xf numFmtId="179" fontId="11" fillId="8" borderId="23" xfId="0" applyNumberFormat="1" applyFont="1" applyFill="1" applyBorder="1">
      <alignment vertical="center"/>
    </xf>
    <xf numFmtId="179" fontId="11" fillId="8" borderId="24" xfId="0" applyNumberFormat="1" applyFont="1" applyFill="1" applyBorder="1">
      <alignment vertical="center"/>
    </xf>
    <xf numFmtId="179" fontId="11" fillId="8" borderId="25" xfId="0" applyNumberFormat="1" applyFont="1" applyFill="1" applyBorder="1">
      <alignment vertical="center"/>
    </xf>
    <xf numFmtId="179" fontId="11" fillId="8" borderId="41" xfId="0" applyNumberFormat="1" applyFont="1" applyFill="1" applyBorder="1">
      <alignment vertical="center"/>
    </xf>
    <xf numFmtId="5" fontId="19" fillId="8" borderId="26" xfId="0" applyNumberFormat="1" applyFont="1" applyFill="1" applyBorder="1">
      <alignment vertical="center"/>
    </xf>
    <xf numFmtId="5" fontId="19" fillId="8" borderId="27" xfId="0" applyNumberFormat="1" applyFont="1" applyFill="1" applyBorder="1">
      <alignment vertical="center"/>
    </xf>
    <xf numFmtId="5" fontId="19" fillId="8" borderId="19" xfId="0" applyNumberFormat="1" applyFont="1" applyFill="1" applyBorder="1">
      <alignment vertical="center"/>
    </xf>
    <xf numFmtId="5" fontId="19" fillId="8" borderId="32" xfId="0" applyNumberFormat="1" applyFont="1" applyFill="1" applyBorder="1">
      <alignment vertical="center"/>
    </xf>
    <xf numFmtId="0" fontId="11" fillId="2" borderId="7" xfId="0" applyFont="1" applyFill="1" applyBorder="1">
      <alignment vertical="center"/>
    </xf>
    <xf numFmtId="0" fontId="11" fillId="2" borderId="9" xfId="0" applyFont="1" applyFill="1" applyBorder="1">
      <alignment vertical="center"/>
    </xf>
    <xf numFmtId="0" fontId="11" fillId="2" borderId="11" xfId="0" applyFont="1" applyFill="1" applyBorder="1" applyProtection="1">
      <alignment vertical="center"/>
      <protection locked="0"/>
    </xf>
    <xf numFmtId="0" fontId="11" fillId="2" borderId="11" xfId="0" applyFont="1" applyFill="1" applyBorder="1" applyAlignment="1" applyProtection="1">
      <alignment horizontal="center" vertical="center"/>
      <protection locked="0"/>
    </xf>
    <xf numFmtId="0" fontId="11" fillId="2" borderId="11" xfId="0" quotePrefix="1" applyFont="1" applyFill="1" applyBorder="1" applyAlignment="1" applyProtection="1">
      <alignment horizontal="left" vertical="center"/>
      <protection locked="0"/>
    </xf>
    <xf numFmtId="0" fontId="11" fillId="2" borderId="7" xfId="0" applyFont="1" applyFill="1" applyBorder="1" applyProtection="1">
      <alignment vertical="center"/>
      <protection locked="0"/>
    </xf>
    <xf numFmtId="0" fontId="11" fillId="2" borderId="8" xfId="0" applyFont="1" applyFill="1" applyBorder="1" applyProtection="1">
      <alignment vertical="center"/>
      <protection locked="0"/>
    </xf>
    <xf numFmtId="0" fontId="25" fillId="5" borderId="0" xfId="0" applyFont="1" applyFill="1">
      <alignment vertical="center"/>
    </xf>
    <xf numFmtId="0" fontId="14" fillId="10" borderId="40" xfId="0" applyFont="1" applyFill="1" applyBorder="1" applyAlignment="1" applyProtection="1">
      <alignment horizontal="center" vertical="center"/>
      <protection locked="0"/>
    </xf>
    <xf numFmtId="179" fontId="14" fillId="10" borderId="55" xfId="0" applyNumberFormat="1" applyFont="1" applyFill="1" applyBorder="1" applyProtection="1">
      <alignment vertical="center"/>
      <protection locked="0"/>
    </xf>
    <xf numFmtId="179" fontId="14" fillId="10" borderId="56" xfId="0" applyNumberFormat="1" applyFont="1" applyFill="1" applyBorder="1" applyProtection="1">
      <alignment vertical="center"/>
      <protection locked="0"/>
    </xf>
    <xf numFmtId="179" fontId="14" fillId="10" borderId="57" xfId="0" applyNumberFormat="1" applyFont="1" applyFill="1" applyBorder="1" applyProtection="1">
      <alignment vertical="center"/>
      <protection locked="0"/>
    </xf>
    <xf numFmtId="179" fontId="14" fillId="10" borderId="58" xfId="0" applyNumberFormat="1" applyFont="1" applyFill="1" applyBorder="1" applyProtection="1">
      <alignment vertical="center"/>
      <protection locked="0"/>
    </xf>
    <xf numFmtId="0" fontId="11" fillId="5" borderId="7" xfId="0" quotePrefix="1" applyFont="1" applyFill="1" applyBorder="1" applyAlignment="1">
      <alignment horizontal="center" vertical="center"/>
    </xf>
    <xf numFmtId="179" fontId="11" fillId="3" borderId="28" xfId="0" applyNumberFormat="1" applyFont="1" applyFill="1" applyBorder="1">
      <alignment vertical="center"/>
    </xf>
    <xf numFmtId="179" fontId="11" fillId="3" borderId="29" xfId="0" applyNumberFormat="1" applyFont="1" applyFill="1" applyBorder="1">
      <alignment vertical="center"/>
    </xf>
    <xf numFmtId="179" fontId="11" fillId="3" borderId="30" xfId="0" applyNumberFormat="1" applyFont="1" applyFill="1" applyBorder="1">
      <alignment vertical="center"/>
    </xf>
    <xf numFmtId="179" fontId="11" fillId="3" borderId="17" xfId="0" applyNumberFormat="1" applyFont="1" applyFill="1" applyBorder="1">
      <alignment vertical="center"/>
    </xf>
    <xf numFmtId="177" fontId="14" fillId="0" borderId="61" xfId="0" applyNumberFormat="1" applyFont="1" applyBorder="1" applyAlignment="1">
      <alignment horizontal="center" vertical="center"/>
    </xf>
    <xf numFmtId="0" fontId="17" fillId="7" borderId="62" xfId="0" applyFont="1" applyFill="1" applyBorder="1" applyAlignment="1" applyProtection="1">
      <alignment horizontal="center" vertical="center"/>
      <protection locked="0"/>
    </xf>
    <xf numFmtId="0" fontId="26" fillId="5" borderId="0" xfId="0" applyFont="1" applyFill="1">
      <alignment vertical="center"/>
    </xf>
    <xf numFmtId="0" fontId="2" fillId="5" borderId="0" xfId="0" quotePrefix="1" applyFont="1" applyFill="1" applyAlignment="1">
      <alignment horizontal="left" vertical="center"/>
    </xf>
    <xf numFmtId="0" fontId="2" fillId="5" borderId="0" xfId="0" applyFont="1" applyFill="1" applyAlignment="1">
      <alignment horizontal="left" vertical="center"/>
    </xf>
    <xf numFmtId="177" fontId="14" fillId="0" borderId="59" xfId="0" applyNumberFormat="1" applyFont="1" applyBorder="1">
      <alignment vertical="center"/>
    </xf>
    <xf numFmtId="0" fontId="16" fillId="0" borderId="60" xfId="0" applyFont="1" applyBorder="1">
      <alignment vertical="center"/>
    </xf>
    <xf numFmtId="0" fontId="16" fillId="0" borderId="9" xfId="0" applyFont="1" applyBorder="1">
      <alignment vertical="center"/>
    </xf>
    <xf numFmtId="177" fontId="14" fillId="0" borderId="0" xfId="0" applyNumberFormat="1" applyFont="1">
      <alignment vertical="center"/>
    </xf>
    <xf numFmtId="177" fontId="14" fillId="0" borderId="45" xfId="0" applyNumberFormat="1" applyFont="1" applyBorder="1">
      <alignment vertical="center"/>
    </xf>
    <xf numFmtId="0" fontId="17" fillId="0" borderId="10" xfId="0" applyFont="1" applyBorder="1" applyProtection="1">
      <alignment vertical="center"/>
      <protection locked="0"/>
    </xf>
    <xf numFmtId="0" fontId="17" fillId="0" borderId="42" xfId="0" applyFont="1" applyBorder="1" applyProtection="1">
      <alignment vertical="center"/>
      <protection locked="0"/>
    </xf>
    <xf numFmtId="0" fontId="17" fillId="0" borderId="43" xfId="0" applyFont="1" applyBorder="1" applyProtection="1">
      <alignment vertical="center"/>
      <protection locked="0"/>
    </xf>
    <xf numFmtId="0" fontId="13" fillId="0" borderId="0" xfId="0" applyFont="1" applyAlignment="1">
      <alignment horizontal="left" vertical="center"/>
    </xf>
    <xf numFmtId="177" fontId="27" fillId="0" borderId="44" xfId="0" applyNumberFormat="1" applyFont="1" applyBorder="1">
      <alignment vertical="center"/>
    </xf>
    <xf numFmtId="0" fontId="11" fillId="5" borderId="15" xfId="0" applyFont="1" applyFill="1" applyBorder="1" applyAlignment="1">
      <alignment horizontal="center" vertical="center"/>
    </xf>
    <xf numFmtId="0" fontId="11" fillId="5" borderId="23" xfId="0" applyFont="1" applyFill="1" applyBorder="1" applyAlignment="1">
      <alignment horizontal="center" vertical="center"/>
    </xf>
    <xf numFmtId="0" fontId="11" fillId="5" borderId="24" xfId="0" applyFont="1" applyFill="1" applyBorder="1" applyAlignment="1">
      <alignment horizontal="center" vertical="center"/>
    </xf>
    <xf numFmtId="0" fontId="11" fillId="5" borderId="25" xfId="0" applyFont="1" applyFill="1" applyBorder="1" applyAlignment="1">
      <alignment horizontal="center" vertical="center"/>
    </xf>
    <xf numFmtId="0" fontId="24" fillId="5" borderId="0" xfId="0" applyFont="1" applyFill="1" applyAlignment="1">
      <alignment vertical="top"/>
    </xf>
    <xf numFmtId="0" fontId="11" fillId="5" borderId="11"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4" xfId="0" quotePrefix="1" applyFont="1" applyFill="1" applyBorder="1" applyAlignment="1">
      <alignment horizontal="center" vertical="center"/>
    </xf>
    <xf numFmtId="0" fontId="0" fillId="11" borderId="0" xfId="0" applyFill="1">
      <alignment vertical="center"/>
    </xf>
    <xf numFmtId="0" fontId="0" fillId="11" borderId="42" xfId="0" applyFill="1" applyBorder="1">
      <alignment vertical="center"/>
    </xf>
    <xf numFmtId="2" fontId="0" fillId="0" borderId="0" xfId="0" applyNumberFormat="1">
      <alignment vertical="center"/>
    </xf>
    <xf numFmtId="2" fontId="0" fillId="11" borderId="0" xfId="0" applyNumberFormat="1" applyFill="1">
      <alignment vertical="center"/>
    </xf>
    <xf numFmtId="2" fontId="0" fillId="11" borderId="42" xfId="0" applyNumberFormat="1" applyFill="1" applyBorder="1">
      <alignment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44" xfId="0" applyFont="1" applyFill="1" applyBorder="1" applyAlignment="1">
      <alignment horizontal="center" vertical="center"/>
    </xf>
    <xf numFmtId="0" fontId="11" fillId="5" borderId="0" xfId="0" applyFont="1" applyFill="1" applyAlignment="1">
      <alignment horizontal="center" vertical="center"/>
    </xf>
    <xf numFmtId="0" fontId="11" fillId="5" borderId="45"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42" xfId="0" applyFont="1" applyFill="1" applyBorder="1" applyAlignment="1">
      <alignment horizontal="center" vertical="center"/>
    </xf>
    <xf numFmtId="0" fontId="11" fillId="5" borderId="43" xfId="0" applyFont="1" applyFill="1" applyBorder="1" applyAlignment="1">
      <alignment horizontal="center" vertical="center"/>
    </xf>
    <xf numFmtId="0" fontId="11" fillId="5" borderId="7" xfId="0" quotePrefix="1" applyFont="1" applyFill="1" applyBorder="1" applyAlignment="1">
      <alignment horizontal="center" vertical="center"/>
    </xf>
    <xf numFmtId="0" fontId="11" fillId="5" borderId="44" xfId="0" quotePrefix="1" applyFont="1" applyFill="1" applyBorder="1" applyAlignment="1">
      <alignment horizontal="center" vertical="center"/>
    </xf>
    <xf numFmtId="0" fontId="11" fillId="5" borderId="10" xfId="0" quotePrefix="1" applyFont="1" applyFill="1" applyBorder="1" applyAlignment="1">
      <alignment horizontal="center" vertical="center"/>
    </xf>
    <xf numFmtId="6" fontId="12" fillId="0" borderId="0" xfId="3" applyFont="1" applyFill="1" applyBorder="1" applyAlignment="1" applyProtection="1">
      <alignment horizontal="center" vertical="center"/>
    </xf>
    <xf numFmtId="0" fontId="12" fillId="0" borderId="0" xfId="3" applyNumberFormat="1" applyFont="1" applyFill="1" applyBorder="1" applyAlignment="1" applyProtection="1">
      <alignment horizontal="center" vertical="center"/>
    </xf>
    <xf numFmtId="0" fontId="12" fillId="0" borderId="45" xfId="3" applyNumberFormat="1" applyFont="1" applyFill="1" applyBorder="1" applyAlignment="1" applyProtection="1">
      <alignment horizontal="center" vertical="center"/>
    </xf>
    <xf numFmtId="0" fontId="12" fillId="0" borderId="44" xfId="3" applyNumberFormat="1" applyFont="1" applyFill="1" applyBorder="1" applyAlignment="1" applyProtection="1">
      <alignment horizontal="center" vertical="center"/>
    </xf>
    <xf numFmtId="179" fontId="11" fillId="8" borderId="2" xfId="0" applyNumberFormat="1" applyFont="1" applyFill="1" applyBorder="1">
      <alignment vertical="center"/>
    </xf>
    <xf numFmtId="179" fontId="11" fillId="8" borderId="4" xfId="0" applyNumberFormat="1" applyFont="1" applyFill="1" applyBorder="1">
      <alignment vertical="center"/>
    </xf>
    <xf numFmtId="180" fontId="11" fillId="8" borderId="12" xfId="0" applyNumberFormat="1" applyFont="1" applyFill="1" applyBorder="1">
      <alignment vertical="center"/>
    </xf>
    <xf numFmtId="180" fontId="11" fillId="8" borderId="13" xfId="0" applyNumberFormat="1" applyFont="1" applyFill="1" applyBorder="1">
      <alignment vertical="center"/>
    </xf>
    <xf numFmtId="180" fontId="11" fillId="8" borderId="39" xfId="0" applyNumberFormat="1" applyFont="1" applyFill="1" applyBorder="1">
      <alignment vertical="center"/>
    </xf>
    <xf numFmtId="5" fontId="11" fillId="8" borderId="31" xfId="0" applyNumberFormat="1" applyFont="1" applyFill="1" applyBorder="1">
      <alignment vertical="center"/>
    </xf>
    <xf numFmtId="5" fontId="11" fillId="8" borderId="16" xfId="0" applyNumberFormat="1" applyFont="1" applyFill="1" applyBorder="1">
      <alignment vertical="center"/>
    </xf>
    <xf numFmtId="5" fontId="11" fillId="8" borderId="33" xfId="0" applyNumberFormat="1" applyFont="1" applyFill="1" applyBorder="1">
      <alignment vertical="center"/>
    </xf>
    <xf numFmtId="0" fontId="11" fillId="5" borderId="53" xfId="0" quotePrefix="1" applyFont="1" applyFill="1" applyBorder="1" applyAlignment="1">
      <alignment horizontal="center" vertical="center" wrapText="1"/>
    </xf>
    <xf numFmtId="0" fontId="11" fillId="5" borderId="53" xfId="0" applyFont="1" applyFill="1" applyBorder="1" applyAlignment="1">
      <alignment horizontal="center" vertical="center"/>
    </xf>
    <xf numFmtId="0" fontId="11" fillId="5" borderId="6" xfId="0" quotePrefix="1"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16" fillId="0" borderId="0" xfId="0" applyFont="1" applyAlignment="1">
      <alignment horizontal="center" vertical="center"/>
    </xf>
    <xf numFmtId="0" fontId="14" fillId="6" borderId="2" xfId="0" applyFont="1" applyFill="1" applyBorder="1" applyAlignment="1" applyProtection="1">
      <alignment horizontal="left" vertical="center" indent="1"/>
      <protection locked="0"/>
    </xf>
    <xf numFmtId="0" fontId="14" fillId="6" borderId="3" xfId="0" applyFont="1" applyFill="1" applyBorder="1" applyAlignment="1" applyProtection="1">
      <alignment horizontal="left" vertical="center" indent="1"/>
      <protection locked="0"/>
    </xf>
    <xf numFmtId="0" fontId="14" fillId="6" borderId="4" xfId="0" applyFont="1" applyFill="1" applyBorder="1" applyAlignment="1" applyProtection="1">
      <alignment horizontal="left" vertical="center" indent="1"/>
      <protection locked="0"/>
    </xf>
    <xf numFmtId="177" fontId="11" fillId="5" borderId="2" xfId="0" quotePrefix="1" applyNumberFormat="1" applyFont="1" applyFill="1" applyBorder="1" applyAlignment="1">
      <alignment horizontal="right" vertical="center"/>
    </xf>
    <xf numFmtId="0" fontId="11" fillId="0" borderId="3" xfId="0" applyFont="1" applyBorder="1" applyAlignment="1">
      <alignment horizontal="right" vertical="center"/>
    </xf>
    <xf numFmtId="176" fontId="14" fillId="6" borderId="3" xfId="0" quotePrefix="1" applyNumberFormat="1" applyFont="1" applyFill="1" applyBorder="1" applyAlignment="1" applyProtection="1">
      <alignment horizontal="left" vertical="center"/>
      <protection locked="0"/>
    </xf>
    <xf numFmtId="0" fontId="14" fillId="6" borderId="4" xfId="0" applyFont="1" applyFill="1" applyBorder="1" applyAlignment="1" applyProtection="1">
      <alignment horizontal="left" vertical="center"/>
      <protection locked="0"/>
    </xf>
    <xf numFmtId="0" fontId="13" fillId="0" borderId="0" xfId="0" applyFont="1" applyAlignment="1">
      <alignment horizontal="center" vertical="center"/>
    </xf>
    <xf numFmtId="0" fontId="14" fillId="6" borderId="2" xfId="0" applyFont="1" applyFill="1" applyBorder="1" applyAlignment="1" applyProtection="1">
      <alignment horizontal="center" vertical="center"/>
      <protection locked="0"/>
    </xf>
    <xf numFmtId="0" fontId="14" fillId="6" borderId="5" xfId="0" applyFont="1" applyFill="1" applyBorder="1" applyAlignment="1" applyProtection="1">
      <alignment horizontal="center" vertical="center"/>
      <protection locked="0"/>
    </xf>
    <xf numFmtId="0" fontId="11" fillId="5" borderId="0" xfId="0" quotePrefix="1" applyFont="1" applyFill="1" applyAlignment="1">
      <alignment horizontal="center" vertical="center"/>
    </xf>
    <xf numFmtId="179" fontId="14" fillId="6" borderId="2" xfId="0" applyNumberFormat="1" applyFont="1" applyFill="1" applyBorder="1" applyProtection="1">
      <alignment vertical="center"/>
      <protection locked="0"/>
    </xf>
    <xf numFmtId="179" fontId="14" fillId="6" borderId="4" xfId="0" applyNumberFormat="1" applyFont="1" applyFill="1" applyBorder="1" applyProtection="1">
      <alignment vertical="center"/>
      <protection locked="0"/>
    </xf>
    <xf numFmtId="0" fontId="15" fillId="5" borderId="50" xfId="0" applyFont="1" applyFill="1" applyBorder="1" applyAlignment="1">
      <alignment horizontal="left" vertical="center"/>
    </xf>
    <xf numFmtId="0" fontId="15" fillId="5" borderId="0" xfId="0" applyFont="1" applyFill="1" applyAlignment="1">
      <alignment horizontal="left" vertical="center"/>
    </xf>
    <xf numFmtId="0" fontId="11" fillId="5" borderId="59" xfId="0" applyFont="1" applyFill="1" applyBorder="1" applyAlignment="1">
      <alignment horizontal="center" vertical="center"/>
    </xf>
    <xf numFmtId="0" fontId="15" fillId="5" borderId="44" xfId="0" quotePrefix="1" applyFont="1" applyFill="1" applyBorder="1" applyAlignment="1">
      <alignment horizontal="left" vertical="center"/>
    </xf>
    <xf numFmtId="0" fontId="15" fillId="5" borderId="0" xfId="0" quotePrefix="1" applyFont="1" applyFill="1" applyAlignment="1">
      <alignment horizontal="left" vertical="center"/>
    </xf>
    <xf numFmtId="0" fontId="14" fillId="7" borderId="47" xfId="0" applyFont="1" applyFill="1" applyBorder="1" applyAlignment="1" applyProtection="1">
      <alignment horizontal="center" vertical="center"/>
      <protection locked="0"/>
    </xf>
    <xf numFmtId="0" fontId="14" fillId="7" borderId="48" xfId="0" applyFont="1" applyFill="1" applyBorder="1" applyAlignment="1" applyProtection="1">
      <alignment horizontal="center" vertical="center"/>
      <protection locked="0"/>
    </xf>
    <xf numFmtId="0" fontId="14" fillId="7" borderId="49" xfId="0" applyFont="1" applyFill="1" applyBorder="1" applyAlignment="1" applyProtection="1">
      <alignment horizontal="center" vertical="center"/>
      <protection locked="0"/>
    </xf>
    <xf numFmtId="178" fontId="14" fillId="6" borderId="47" xfId="0" applyNumberFormat="1" applyFont="1" applyFill="1" applyBorder="1" applyProtection="1">
      <alignment vertical="center"/>
      <protection locked="0"/>
    </xf>
    <xf numFmtId="178" fontId="14" fillId="6" borderId="49" xfId="0" applyNumberFormat="1" applyFont="1" applyFill="1" applyBorder="1" applyProtection="1">
      <alignment vertical="center"/>
      <protection locked="0"/>
    </xf>
    <xf numFmtId="0" fontId="11" fillId="5" borderId="15" xfId="0" applyFont="1" applyFill="1" applyBorder="1" applyAlignment="1">
      <alignment horizontal="center" vertical="center"/>
    </xf>
    <xf numFmtId="177" fontId="14" fillId="0" borderId="2" xfId="0" applyNumberFormat="1" applyFont="1" applyBorder="1" applyAlignment="1">
      <alignment horizontal="center" vertical="center"/>
    </xf>
    <xf numFmtId="177" fontId="14" fillId="0" borderId="51" xfId="0" applyNumberFormat="1" applyFont="1" applyBorder="1" applyAlignment="1">
      <alignment horizontal="center" vertical="center"/>
    </xf>
    <xf numFmtId="177" fontId="14" fillId="0" borderId="52" xfId="0" applyNumberFormat="1" applyFont="1" applyBorder="1" applyAlignment="1">
      <alignment horizontal="center" vertical="center"/>
    </xf>
    <xf numFmtId="0" fontId="11" fillId="5" borderId="60" xfId="0" quotePrefix="1" applyFont="1" applyFill="1" applyBorder="1" applyAlignment="1">
      <alignment horizontal="right" vertical="center"/>
    </xf>
    <xf numFmtId="0" fontId="11" fillId="5" borderId="9" xfId="0" quotePrefix="1" applyFont="1" applyFill="1" applyBorder="1" applyAlignment="1">
      <alignment horizontal="right" vertical="center"/>
    </xf>
    <xf numFmtId="0" fontId="11" fillId="5" borderId="42" xfId="0" quotePrefix="1" applyFont="1" applyFill="1" applyBorder="1" applyAlignment="1">
      <alignment horizontal="right" vertical="center"/>
    </xf>
    <xf numFmtId="0" fontId="11" fillId="5" borderId="43" xfId="0" quotePrefix="1" applyFont="1" applyFill="1" applyBorder="1" applyAlignment="1">
      <alignment horizontal="right" vertical="center"/>
    </xf>
    <xf numFmtId="0" fontId="14" fillId="0" borderId="60" xfId="0" applyFont="1" applyBorder="1" applyAlignment="1" applyProtection="1">
      <alignment horizontal="center" vertical="center" shrinkToFit="1"/>
      <protection locked="0"/>
    </xf>
    <xf numFmtId="0" fontId="14" fillId="0" borderId="42" xfId="0" applyFont="1" applyBorder="1" applyAlignment="1" applyProtection="1">
      <alignment horizontal="center" vertical="center" shrinkToFit="1"/>
      <protection locked="0"/>
    </xf>
    <xf numFmtId="5" fontId="20" fillId="8" borderId="15" xfId="0" applyNumberFormat="1" applyFont="1" applyFill="1" applyBorder="1" applyAlignment="1">
      <alignment horizontal="center" vertical="center"/>
    </xf>
    <xf numFmtId="0" fontId="0" fillId="0" borderId="2"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cellXfs>
  <cellStyles count="4">
    <cellStyle name="通貨" xfId="3" builtinId="7"/>
    <cellStyle name="標準" xfId="0" builtinId="0"/>
    <cellStyle name="標準 2" xfId="2" xr:uid="{00000000-0005-0000-0000-000002000000}"/>
    <cellStyle name="標準_機械代価表_s" xfId="1" xr:uid="{00000000-0005-0000-0000-000003000000}"/>
  </cellStyles>
  <dxfs count="7">
    <dxf>
      <fill>
        <patternFill>
          <bgColor theme="0"/>
        </patternFill>
      </fill>
    </dxf>
    <dxf>
      <numFmt numFmtId="176" formatCode="[$-411]ggge&quot;年&quot;m&quot;月&quot;d&quot;日&quot;;@"/>
    </dxf>
    <dxf>
      <numFmt numFmtId="183" formatCode="[$-F800]dddd\,\ mmmm\ dd\,\ yyyy"/>
    </dxf>
    <dxf>
      <fill>
        <patternFill>
          <bgColor theme="0"/>
        </patternFill>
      </fill>
    </dxf>
    <dxf>
      <fill>
        <patternFill>
          <bgColor indexed="9"/>
        </patternFill>
      </fill>
    </dxf>
    <dxf>
      <fill>
        <patternFill>
          <bgColor theme="0"/>
        </patternFill>
      </fill>
    </dxf>
    <dxf>
      <fill>
        <patternFill>
          <bgColor indexed="9"/>
        </patternFill>
      </fill>
    </dxf>
  </dxfs>
  <tableStyles count="0" defaultTableStyle="TableStyleMedium2" defaultPivotStyle="PivotStyleLight16"/>
  <colors>
    <mruColors>
      <color rgb="FFCCFFCC"/>
      <color rgb="FFFFFFCC"/>
      <color rgb="FFCCFFFF"/>
      <color rgb="FFD5FBFA"/>
      <color rgb="FFFFCCFF"/>
      <color rgb="FFFF0066"/>
      <color rgb="FFB2F8F6"/>
      <color rgb="FFB5F5F5"/>
      <color rgb="FFB2ECF8"/>
      <color rgb="FFB1F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ouzo/OneDrive/&#12487;&#12473;&#12463;&#12488;&#12483;&#12503;/&#26989;&#21209;&#31639;&#23450;&#12503;&#12525;&#12464;&#12521;&#12512;&#65288;&#21336;&#29420;&#29289;&#20214;&#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い説明"/>
      <sheetName val="積算（移動してきたシート）"/>
      <sheetName val="積算"/>
      <sheetName val="業務細分率"/>
      <sheetName val="別表１－１"/>
      <sheetName val="別表１－２、１－３"/>
      <sheetName val="別表２－１、２－２"/>
      <sheetName val="別表２－3"/>
      <sheetName val="別表２－4"/>
    </sheetNames>
    <sheetDataSet>
      <sheetData sheetId="0" refreshError="1"/>
      <sheetData sheetId="1" refreshError="1"/>
      <sheetData sheetId="2" refreshError="1">
        <row r="12">
          <cell r="O12">
            <v>0</v>
          </cell>
        </row>
        <row r="13">
          <cell r="E13">
            <v>0</v>
          </cell>
          <cell r="F13">
            <v>0</v>
          </cell>
          <cell r="G13">
            <v>0</v>
          </cell>
          <cell r="H13" t="str">
            <v>総合、構造、設備</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8">
          <cell r="E18">
            <v>0</v>
          </cell>
          <cell r="F18">
            <v>0</v>
          </cell>
          <cell r="G18">
            <v>0</v>
          </cell>
          <cell r="H18">
            <v>0</v>
          </cell>
          <cell r="I18">
            <v>0</v>
          </cell>
          <cell r="J18">
            <v>0</v>
          </cell>
        </row>
        <row r="19">
          <cell r="E19">
            <v>0</v>
          </cell>
          <cell r="F19">
            <v>0</v>
          </cell>
          <cell r="G19">
            <v>0</v>
          </cell>
          <cell r="H19">
            <v>0</v>
          </cell>
          <cell r="I19">
            <v>0</v>
          </cell>
          <cell r="J19">
            <v>0</v>
          </cell>
        </row>
        <row r="20">
          <cell r="E20">
            <v>0</v>
          </cell>
          <cell r="F20">
            <v>0</v>
          </cell>
          <cell r="G20">
            <v>0</v>
          </cell>
          <cell r="H20" t="str">
            <v>直接人件費単価 技師(Ｃ)</v>
          </cell>
          <cell r="I20">
            <v>0</v>
          </cell>
          <cell r="J20" t="str">
            <v xml:space="preserve"> [円/日]</v>
          </cell>
        </row>
        <row r="21">
          <cell r="E21" t="str">
            <v>完成図の確認</v>
          </cell>
          <cell r="F21">
            <v>0</v>
          </cell>
          <cell r="G21" t="str">
            <v>無</v>
          </cell>
          <cell r="H21">
            <v>0</v>
          </cell>
          <cell r="I21">
            <v>0</v>
          </cell>
          <cell r="J21" t="str">
            <v xml:space="preserve"> [円/時間]</v>
          </cell>
        </row>
        <row r="22">
          <cell r="E22">
            <v>0</v>
          </cell>
          <cell r="F22">
            <v>0</v>
          </cell>
          <cell r="G22">
            <v>0</v>
          </cell>
          <cell r="H22">
            <v>0</v>
          </cell>
          <cell r="I22">
            <v>0</v>
          </cell>
          <cell r="J22">
            <v>0</v>
          </cell>
        </row>
        <row r="23">
          <cell r="E23">
            <v>0</v>
          </cell>
          <cell r="F23">
            <v>0</v>
          </cell>
          <cell r="G23">
            <v>0</v>
          </cell>
          <cell r="H23">
            <v>0</v>
          </cell>
          <cell r="I23">
            <v>0</v>
          </cell>
          <cell r="J23" t="str">
            <v>監理</v>
          </cell>
        </row>
        <row r="24">
          <cell r="E24">
            <v>0</v>
          </cell>
          <cell r="F24" t="str">
            <v>構造</v>
          </cell>
          <cell r="G24">
            <v>0</v>
          </cell>
          <cell r="H24" t="str">
            <v>設備</v>
          </cell>
          <cell r="I24">
            <v>0</v>
          </cell>
          <cell r="J24" t="str">
            <v>総合</v>
          </cell>
        </row>
        <row r="25">
          <cell r="E25" t="str">
            <v>実施</v>
          </cell>
          <cell r="F25" t="str">
            <v>基本</v>
          </cell>
          <cell r="G25" t="str">
            <v>実施</v>
          </cell>
          <cell r="H25" t="str">
            <v>基本</v>
          </cell>
          <cell r="I25" t="str">
            <v>実施</v>
          </cell>
          <cell r="J25">
            <v>0</v>
          </cell>
        </row>
        <row r="26">
          <cell r="E26">
            <v>0</v>
          </cell>
          <cell r="F26" t="str">
            <v/>
          </cell>
          <cell r="G26">
            <v>0</v>
          </cell>
          <cell r="H26" t="str">
            <v/>
          </cell>
          <cell r="I26">
            <v>0</v>
          </cell>
          <cell r="J26" t="str">
            <v/>
          </cell>
        </row>
        <row r="27">
          <cell r="E27" t="str">
            <v/>
          </cell>
          <cell r="F27" t="str">
            <v/>
          </cell>
          <cell r="G27" t="str">
            <v/>
          </cell>
          <cell r="H27" t="str">
            <v/>
          </cell>
          <cell r="I27" t="str">
            <v/>
          </cell>
          <cell r="J27" t="str">
            <v/>
          </cell>
        </row>
        <row r="28">
          <cell r="E28">
            <v>0</v>
          </cell>
          <cell r="F28" t="str">
            <v/>
          </cell>
          <cell r="G28">
            <v>0</v>
          </cell>
          <cell r="H28" t="str">
            <v/>
          </cell>
          <cell r="I28">
            <v>0</v>
          </cell>
          <cell r="J28">
            <v>0</v>
          </cell>
        </row>
        <row r="29">
          <cell r="E29" t="str">
            <v/>
          </cell>
          <cell r="F29" t="str">
            <v/>
          </cell>
          <cell r="G29" t="str">
            <v/>
          </cell>
          <cell r="H29" t="str">
            <v/>
          </cell>
          <cell r="I29" t="str">
            <v/>
          </cell>
          <cell r="J29" t="str">
            <v/>
          </cell>
        </row>
        <row r="30">
          <cell r="E30">
            <v>0</v>
          </cell>
          <cell r="F30" t="str">
            <v/>
          </cell>
          <cell r="G30">
            <v>0</v>
          </cell>
          <cell r="H30" t="str">
            <v/>
          </cell>
          <cell r="I30">
            <v>0</v>
          </cell>
          <cell r="J30" t="str">
            <v/>
          </cell>
        </row>
        <row r="31">
          <cell r="E31">
            <v>0</v>
          </cell>
          <cell r="F31" t="str">
            <v/>
          </cell>
          <cell r="G31">
            <v>0</v>
          </cell>
          <cell r="H31" t="str">
            <v/>
          </cell>
          <cell r="I31">
            <v>0</v>
          </cell>
          <cell r="J31">
            <v>0</v>
          </cell>
        </row>
        <row r="32">
          <cell r="E32">
            <v>0</v>
          </cell>
          <cell r="F32" t="str">
            <v/>
          </cell>
          <cell r="G32" t="str">
            <v/>
          </cell>
          <cell r="H32" t="str">
            <v/>
          </cell>
          <cell r="I32" t="str">
            <v/>
          </cell>
          <cell r="J32">
            <v>0</v>
          </cell>
        </row>
        <row r="33">
          <cell r="E33" t="str">
            <v/>
          </cell>
          <cell r="F33">
            <v>0</v>
          </cell>
          <cell r="G33" t="str">
            <v/>
          </cell>
          <cell r="H33">
            <v>0</v>
          </cell>
          <cell r="I33" t="str">
            <v/>
          </cell>
          <cell r="J33">
            <v>0</v>
          </cell>
        </row>
        <row r="34">
          <cell r="E34" t="str">
            <v/>
          </cell>
          <cell r="F34">
            <v>0</v>
          </cell>
          <cell r="G34">
            <v>0</v>
          </cell>
          <cell r="H34">
            <v>0</v>
          </cell>
          <cell r="I34">
            <v>0</v>
          </cell>
          <cell r="J34">
            <v>0</v>
          </cell>
        </row>
        <row r="35">
          <cell r="E35">
            <v>0</v>
          </cell>
          <cell r="F35">
            <v>0</v>
          </cell>
          <cell r="G35">
            <v>0</v>
          </cell>
          <cell r="H35">
            <v>0</v>
          </cell>
          <cell r="I35">
            <v>0</v>
          </cell>
          <cell r="J35" t="str">
            <v/>
          </cell>
        </row>
        <row r="39">
          <cell r="E39">
            <v>0</v>
          </cell>
          <cell r="F39">
            <v>0</v>
          </cell>
          <cell r="G39">
            <v>0</v>
          </cell>
          <cell r="H39">
            <v>0</v>
          </cell>
          <cell r="I39">
            <v>0</v>
          </cell>
          <cell r="J39">
            <v>0</v>
          </cell>
        </row>
        <row r="40">
          <cell r="E40" t="str">
            <v/>
          </cell>
          <cell r="F40" t="str">
            <v/>
          </cell>
          <cell r="G40" t="str">
            <v/>
          </cell>
          <cell r="H40" t="str">
            <v/>
          </cell>
          <cell r="I40" t="str">
            <v/>
          </cell>
          <cell r="J40" t="str">
            <v/>
          </cell>
        </row>
        <row r="41">
          <cell r="E41" t="str">
            <v/>
          </cell>
          <cell r="F41" t="str">
            <v/>
          </cell>
          <cell r="G41" t="str">
            <v/>
          </cell>
          <cell r="H41" t="str">
            <v/>
          </cell>
          <cell r="I41" t="str">
            <v/>
          </cell>
          <cell r="J41">
            <v>0</v>
          </cell>
        </row>
        <row r="42">
          <cell r="E42">
            <v>0</v>
          </cell>
          <cell r="F42" t="str">
            <v/>
          </cell>
          <cell r="G42">
            <v>0</v>
          </cell>
          <cell r="H42" t="str">
            <v/>
          </cell>
          <cell r="I42">
            <v>0</v>
          </cell>
          <cell r="J42" t="str">
            <v/>
          </cell>
        </row>
        <row r="43">
          <cell r="E43">
            <v>0</v>
          </cell>
          <cell r="F43" t="str">
            <v/>
          </cell>
          <cell r="G43">
            <v>0</v>
          </cell>
          <cell r="H43" t="str">
            <v/>
          </cell>
          <cell r="I43">
            <v>0</v>
          </cell>
          <cell r="J43">
            <v>0</v>
          </cell>
        </row>
        <row r="44">
          <cell r="E44">
            <v>0</v>
          </cell>
          <cell r="F44">
            <v>0</v>
          </cell>
          <cell r="G44">
            <v>0</v>
          </cell>
          <cell r="H44">
            <v>0</v>
          </cell>
          <cell r="I44">
            <v>0</v>
          </cell>
          <cell r="J44">
            <v>0</v>
          </cell>
        </row>
        <row r="45">
          <cell r="E45">
            <v>0</v>
          </cell>
          <cell r="F45">
            <v>0</v>
          </cell>
          <cell r="G45" t="str">
            <v>監理</v>
          </cell>
          <cell r="H45">
            <v>0</v>
          </cell>
          <cell r="I45">
            <v>0</v>
          </cell>
          <cell r="J45">
            <v>0</v>
          </cell>
        </row>
        <row r="46">
          <cell r="E46" t="str">
            <v>構造</v>
          </cell>
          <cell r="F46" t="str">
            <v>設備</v>
          </cell>
          <cell r="G46" t="str">
            <v>総合</v>
          </cell>
          <cell r="H46" t="str">
            <v>構造</v>
          </cell>
          <cell r="I46" t="str">
            <v>設備</v>
          </cell>
          <cell r="J46">
            <v>0</v>
          </cell>
        </row>
        <row r="47">
          <cell r="E47" t="str">
            <v/>
          </cell>
          <cell r="F47" t="str">
            <v/>
          </cell>
          <cell r="G47" t="str">
            <v/>
          </cell>
          <cell r="H47" t="str">
            <v/>
          </cell>
          <cell r="I47" t="str">
            <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0</v>
          </cell>
          <cell r="G50">
            <v>0</v>
          </cell>
          <cell r="H50">
            <v>0</v>
          </cell>
          <cell r="I50">
            <v>0</v>
          </cell>
          <cell r="J50">
            <v>0</v>
          </cell>
        </row>
        <row r="51">
          <cell r="E51" t="str">
            <v/>
          </cell>
          <cell r="F51" t="str">
            <v/>
          </cell>
          <cell r="G51" t="str">
            <v/>
          </cell>
          <cell r="H51" t="str">
            <v/>
          </cell>
          <cell r="I51" t="str">
            <v/>
          </cell>
          <cell r="J51">
            <v>0</v>
          </cell>
        </row>
        <row r="52">
          <cell r="E52" t="str">
            <v/>
          </cell>
          <cell r="F52" t="str">
            <v/>
          </cell>
          <cell r="G52" t="str">
            <v/>
          </cell>
          <cell r="H52" t="str">
            <v/>
          </cell>
          <cell r="I52" t="str">
            <v/>
          </cell>
          <cell r="J52">
            <v>0</v>
          </cell>
        </row>
        <row r="53">
          <cell r="E53">
            <v>0</v>
          </cell>
          <cell r="F53">
            <v>0</v>
          </cell>
          <cell r="G53" t="str">
            <v/>
          </cell>
          <cell r="H53">
            <v>0</v>
          </cell>
          <cell r="I53">
            <v>0</v>
          </cell>
          <cell r="J53">
            <v>0</v>
          </cell>
        </row>
        <row r="54">
          <cell r="E54">
            <v>0</v>
          </cell>
          <cell r="F54">
            <v>0</v>
          </cell>
          <cell r="G54" t="str">
            <v/>
          </cell>
          <cell r="H54">
            <v>0</v>
          </cell>
          <cell r="I54">
            <v>0</v>
          </cell>
          <cell r="J54">
            <v>0</v>
          </cell>
        </row>
        <row r="55">
          <cell r="E55">
            <v>0</v>
          </cell>
          <cell r="F55">
            <v>0</v>
          </cell>
          <cell r="G55">
            <v>0</v>
          </cell>
          <cell r="H55">
            <v>0</v>
          </cell>
          <cell r="I55">
            <v>0</v>
          </cell>
          <cell r="J55">
            <v>0</v>
          </cell>
        </row>
        <row r="56">
          <cell r="E56" t="str">
            <v/>
          </cell>
          <cell r="F56" t="str">
            <v xml:space="preserve"> ［人・時間］×</v>
          </cell>
          <cell r="G56" t="str">
            <v/>
          </cell>
          <cell r="H56" t="str">
            <v>［円/時間］＝</v>
          </cell>
          <cell r="I56" t="str">
            <v/>
          </cell>
          <cell r="J56">
            <v>0</v>
          </cell>
        </row>
        <row r="57">
          <cell r="E57">
            <v>0</v>
          </cell>
          <cell r="F57">
            <v>0</v>
          </cell>
          <cell r="G57">
            <v>0</v>
          </cell>
          <cell r="H57">
            <v>0</v>
          </cell>
          <cell r="I57">
            <v>0</v>
          </cell>
          <cell r="J57">
            <v>0</v>
          </cell>
        </row>
        <row r="58">
          <cell r="E58">
            <v>0</v>
          </cell>
          <cell r="F58" t="str">
            <v>×諸経費率</v>
          </cell>
          <cell r="G58">
            <v>1</v>
          </cell>
          <cell r="H58" t="str">
            <v>＝</v>
          </cell>
          <cell r="I58" t="str">
            <v/>
          </cell>
          <cell r="J58">
            <v>0</v>
          </cell>
        </row>
        <row r="59">
          <cell r="E59">
            <v>0</v>
          </cell>
          <cell r="F59">
            <v>0</v>
          </cell>
          <cell r="G59">
            <v>0</v>
          </cell>
          <cell r="H59">
            <v>0</v>
          </cell>
          <cell r="I59">
            <v>0</v>
          </cell>
          <cell r="J59">
            <v>0</v>
          </cell>
        </row>
        <row r="60">
          <cell r="E60">
            <v>0</v>
          </cell>
          <cell r="F60" t="str">
            <v>×経費率</v>
          </cell>
          <cell r="G60">
            <v>0.2</v>
          </cell>
          <cell r="H60" t="str">
            <v>＝</v>
          </cell>
          <cell r="I60" t="str">
            <v/>
          </cell>
          <cell r="J60">
            <v>0</v>
          </cell>
        </row>
        <row r="61">
          <cell r="E61">
            <v>0</v>
          </cell>
          <cell r="F61">
            <v>0</v>
          </cell>
          <cell r="G61">
            <v>0</v>
          </cell>
          <cell r="H61">
            <v>0</v>
          </cell>
          <cell r="I61">
            <v>0</v>
          </cell>
          <cell r="J61">
            <v>0</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A493-40F2-4C79-8C66-0B7EC8937BF5}">
  <sheetPr>
    <tabColor theme="4" tint="0.59999389629810485"/>
  </sheetPr>
  <dimension ref="B1:J31"/>
  <sheetViews>
    <sheetView tabSelected="1" workbookViewId="0">
      <selection activeCell="E1" sqref="E1"/>
    </sheetView>
  </sheetViews>
  <sheetFormatPr defaultColWidth="8.625" defaultRowHeight="15.75" customHeight="1" x14ac:dyDescent="0.4"/>
  <cols>
    <col min="1" max="1" width="2.625" style="26" customWidth="1"/>
    <col min="2" max="256" width="8.625" style="26"/>
    <col min="257" max="257" width="2.625" style="26" customWidth="1"/>
    <col min="258" max="512" width="8.625" style="26"/>
    <col min="513" max="513" width="2.625" style="26" customWidth="1"/>
    <col min="514" max="768" width="8.625" style="26"/>
    <col min="769" max="769" width="2.625" style="26" customWidth="1"/>
    <col min="770" max="1024" width="8.625" style="26"/>
    <col min="1025" max="1025" width="2.625" style="26" customWidth="1"/>
    <col min="1026" max="1280" width="8.625" style="26"/>
    <col min="1281" max="1281" width="2.625" style="26" customWidth="1"/>
    <col min="1282" max="1536" width="8.625" style="26"/>
    <col min="1537" max="1537" width="2.625" style="26" customWidth="1"/>
    <col min="1538" max="1792" width="8.625" style="26"/>
    <col min="1793" max="1793" width="2.625" style="26" customWidth="1"/>
    <col min="1794" max="2048" width="8.625" style="26"/>
    <col min="2049" max="2049" width="2.625" style="26" customWidth="1"/>
    <col min="2050" max="2304" width="8.625" style="26"/>
    <col min="2305" max="2305" width="2.625" style="26" customWidth="1"/>
    <col min="2306" max="2560" width="8.625" style="26"/>
    <col min="2561" max="2561" width="2.625" style="26" customWidth="1"/>
    <col min="2562" max="2816" width="8.625" style="26"/>
    <col min="2817" max="2817" width="2.625" style="26" customWidth="1"/>
    <col min="2818" max="3072" width="8.625" style="26"/>
    <col min="3073" max="3073" width="2.625" style="26" customWidth="1"/>
    <col min="3074" max="3328" width="8.625" style="26"/>
    <col min="3329" max="3329" width="2.625" style="26" customWidth="1"/>
    <col min="3330" max="3584" width="8.625" style="26"/>
    <col min="3585" max="3585" width="2.625" style="26" customWidth="1"/>
    <col min="3586" max="3840" width="8.625" style="26"/>
    <col min="3841" max="3841" width="2.625" style="26" customWidth="1"/>
    <col min="3842" max="4096" width="8.625" style="26"/>
    <col min="4097" max="4097" width="2.625" style="26" customWidth="1"/>
    <col min="4098" max="4352" width="8.625" style="26"/>
    <col min="4353" max="4353" width="2.625" style="26" customWidth="1"/>
    <col min="4354" max="4608" width="8.625" style="26"/>
    <col min="4609" max="4609" width="2.625" style="26" customWidth="1"/>
    <col min="4610" max="4864" width="8.625" style="26"/>
    <col min="4865" max="4865" width="2.625" style="26" customWidth="1"/>
    <col min="4866" max="5120" width="8.625" style="26"/>
    <col min="5121" max="5121" width="2.625" style="26" customWidth="1"/>
    <col min="5122" max="5376" width="8.625" style="26"/>
    <col min="5377" max="5377" width="2.625" style="26" customWidth="1"/>
    <col min="5378" max="5632" width="8.625" style="26"/>
    <col min="5633" max="5633" width="2.625" style="26" customWidth="1"/>
    <col min="5634" max="5888" width="8.625" style="26"/>
    <col min="5889" max="5889" width="2.625" style="26" customWidth="1"/>
    <col min="5890" max="6144" width="8.625" style="26"/>
    <col min="6145" max="6145" width="2.625" style="26" customWidth="1"/>
    <col min="6146" max="6400" width="8.625" style="26"/>
    <col min="6401" max="6401" width="2.625" style="26" customWidth="1"/>
    <col min="6402" max="6656" width="8.625" style="26"/>
    <col min="6657" max="6657" width="2.625" style="26" customWidth="1"/>
    <col min="6658" max="6912" width="8.625" style="26"/>
    <col min="6913" max="6913" width="2.625" style="26" customWidth="1"/>
    <col min="6914" max="7168" width="8.625" style="26"/>
    <col min="7169" max="7169" width="2.625" style="26" customWidth="1"/>
    <col min="7170" max="7424" width="8.625" style="26"/>
    <col min="7425" max="7425" width="2.625" style="26" customWidth="1"/>
    <col min="7426" max="7680" width="8.625" style="26"/>
    <col min="7681" max="7681" width="2.625" style="26" customWidth="1"/>
    <col min="7682" max="7936" width="8.625" style="26"/>
    <col min="7937" max="7937" width="2.625" style="26" customWidth="1"/>
    <col min="7938" max="8192" width="8.625" style="26"/>
    <col min="8193" max="8193" width="2.625" style="26" customWidth="1"/>
    <col min="8194" max="8448" width="8.625" style="26"/>
    <col min="8449" max="8449" width="2.625" style="26" customWidth="1"/>
    <col min="8450" max="8704" width="8.625" style="26"/>
    <col min="8705" max="8705" width="2.625" style="26" customWidth="1"/>
    <col min="8706" max="8960" width="8.625" style="26"/>
    <col min="8961" max="8961" width="2.625" style="26" customWidth="1"/>
    <col min="8962" max="9216" width="8.625" style="26"/>
    <col min="9217" max="9217" width="2.625" style="26" customWidth="1"/>
    <col min="9218" max="9472" width="8.625" style="26"/>
    <col min="9473" max="9473" width="2.625" style="26" customWidth="1"/>
    <col min="9474" max="9728" width="8.625" style="26"/>
    <col min="9729" max="9729" width="2.625" style="26" customWidth="1"/>
    <col min="9730" max="9984" width="8.625" style="26"/>
    <col min="9985" max="9985" width="2.625" style="26" customWidth="1"/>
    <col min="9986" max="10240" width="8.625" style="26"/>
    <col min="10241" max="10241" width="2.625" style="26" customWidth="1"/>
    <col min="10242" max="10496" width="8.625" style="26"/>
    <col min="10497" max="10497" width="2.625" style="26" customWidth="1"/>
    <col min="10498" max="10752" width="8.625" style="26"/>
    <col min="10753" max="10753" width="2.625" style="26" customWidth="1"/>
    <col min="10754" max="11008" width="8.625" style="26"/>
    <col min="11009" max="11009" width="2.625" style="26" customWidth="1"/>
    <col min="11010" max="11264" width="8.625" style="26"/>
    <col min="11265" max="11265" width="2.625" style="26" customWidth="1"/>
    <col min="11266" max="11520" width="8.625" style="26"/>
    <col min="11521" max="11521" width="2.625" style="26" customWidth="1"/>
    <col min="11522" max="11776" width="8.625" style="26"/>
    <col min="11777" max="11777" width="2.625" style="26" customWidth="1"/>
    <col min="11778" max="12032" width="8.625" style="26"/>
    <col min="12033" max="12033" width="2.625" style="26" customWidth="1"/>
    <col min="12034" max="12288" width="8.625" style="26"/>
    <col min="12289" max="12289" width="2.625" style="26" customWidth="1"/>
    <col min="12290" max="12544" width="8.625" style="26"/>
    <col min="12545" max="12545" width="2.625" style="26" customWidth="1"/>
    <col min="12546" max="12800" width="8.625" style="26"/>
    <col min="12801" max="12801" width="2.625" style="26" customWidth="1"/>
    <col min="12802" max="13056" width="8.625" style="26"/>
    <col min="13057" max="13057" width="2.625" style="26" customWidth="1"/>
    <col min="13058" max="13312" width="8.625" style="26"/>
    <col min="13313" max="13313" width="2.625" style="26" customWidth="1"/>
    <col min="13314" max="13568" width="8.625" style="26"/>
    <col min="13569" max="13569" width="2.625" style="26" customWidth="1"/>
    <col min="13570" max="13824" width="8.625" style="26"/>
    <col min="13825" max="13825" width="2.625" style="26" customWidth="1"/>
    <col min="13826" max="14080" width="8.625" style="26"/>
    <col min="14081" max="14081" width="2.625" style="26" customWidth="1"/>
    <col min="14082" max="14336" width="8.625" style="26"/>
    <col min="14337" max="14337" width="2.625" style="26" customWidth="1"/>
    <col min="14338" max="14592" width="8.625" style="26"/>
    <col min="14593" max="14593" width="2.625" style="26" customWidth="1"/>
    <col min="14594" max="14848" width="8.625" style="26"/>
    <col min="14849" max="14849" width="2.625" style="26" customWidth="1"/>
    <col min="14850" max="15104" width="8.625" style="26"/>
    <col min="15105" max="15105" width="2.625" style="26" customWidth="1"/>
    <col min="15106" max="15360" width="8.625" style="26"/>
    <col min="15361" max="15361" width="2.625" style="26" customWidth="1"/>
    <col min="15362" max="15616" width="8.625" style="26"/>
    <col min="15617" max="15617" width="2.625" style="26" customWidth="1"/>
    <col min="15618" max="15872" width="8.625" style="26"/>
    <col min="15873" max="15873" width="2.625" style="26" customWidth="1"/>
    <col min="15874" max="16128" width="8.625" style="26"/>
    <col min="16129" max="16129" width="2.625" style="26" customWidth="1"/>
    <col min="16130" max="16384" width="8.625" style="26"/>
  </cols>
  <sheetData>
    <row r="1" spans="2:4" ht="15.75" customHeight="1" x14ac:dyDescent="0.4">
      <c r="B1" s="27" t="s">
        <v>56</v>
      </c>
    </row>
    <row r="2" spans="2:4" ht="15.75" customHeight="1" x14ac:dyDescent="0.4">
      <c r="B2" s="28" t="s">
        <v>57</v>
      </c>
    </row>
    <row r="3" spans="2:4" ht="15.75" customHeight="1" x14ac:dyDescent="0.4">
      <c r="B3" s="28" t="s">
        <v>58</v>
      </c>
    </row>
    <row r="4" spans="2:4" ht="15.75" customHeight="1" x14ac:dyDescent="0.4">
      <c r="C4" s="1"/>
    </row>
    <row r="5" spans="2:4" ht="15.75" customHeight="1" x14ac:dyDescent="0.4">
      <c r="B5" s="29" t="s">
        <v>59</v>
      </c>
      <c r="C5" s="1"/>
    </row>
    <row r="6" spans="2:4" ht="15.75" customHeight="1" x14ac:dyDescent="0.4">
      <c r="B6" s="2" t="s">
        <v>71</v>
      </c>
    </row>
    <row r="7" spans="2:4" ht="15.75" customHeight="1" x14ac:dyDescent="0.4">
      <c r="B7" s="2" t="s">
        <v>89</v>
      </c>
    </row>
    <row r="8" spans="2:4" ht="15.75" customHeight="1" x14ac:dyDescent="0.4">
      <c r="B8" s="2" t="s">
        <v>79</v>
      </c>
    </row>
    <row r="9" spans="2:4" ht="15.75" customHeight="1" x14ac:dyDescent="0.4">
      <c r="B9" s="2" t="s">
        <v>81</v>
      </c>
    </row>
    <row r="10" spans="2:4" ht="15.75" customHeight="1" x14ac:dyDescent="0.4">
      <c r="B10" s="2" t="s">
        <v>84</v>
      </c>
    </row>
    <row r="11" spans="2:4" ht="15.75" customHeight="1" x14ac:dyDescent="0.4">
      <c r="B11" s="2"/>
    </row>
    <row r="12" spans="2:4" ht="15.75" customHeight="1" x14ac:dyDescent="0.4">
      <c r="B12" s="2" t="s">
        <v>82</v>
      </c>
    </row>
    <row r="13" spans="2:4" ht="15.75" customHeight="1" x14ac:dyDescent="0.4">
      <c r="B13" s="29"/>
      <c r="C13" s="2"/>
    </row>
    <row r="14" spans="2:4" ht="15.75" customHeight="1" x14ac:dyDescent="0.4">
      <c r="B14" s="1" t="s">
        <v>60</v>
      </c>
      <c r="C14" s="1"/>
    </row>
    <row r="15" spans="2:4" ht="15.75" customHeight="1" x14ac:dyDescent="0.4">
      <c r="B15" s="1"/>
      <c r="C15" s="32"/>
      <c r="D15" s="26" t="s">
        <v>61</v>
      </c>
    </row>
    <row r="16" spans="2:4" ht="15.75" customHeight="1" x14ac:dyDescent="0.4">
      <c r="B16" s="1"/>
      <c r="C16" s="33"/>
      <c r="D16" s="26" t="s">
        <v>62</v>
      </c>
    </row>
    <row r="17" spans="2:10" ht="15.75" customHeight="1" x14ac:dyDescent="0.4">
      <c r="B17" s="1"/>
      <c r="C17" s="34"/>
      <c r="D17" s="26" t="s">
        <v>63</v>
      </c>
    </row>
    <row r="18" spans="2:10" ht="15.75" customHeight="1" x14ac:dyDescent="0.4">
      <c r="B18" s="1"/>
      <c r="C18" s="30"/>
      <c r="D18" s="26" t="s">
        <v>63</v>
      </c>
    </row>
    <row r="19" spans="2:10" ht="15.75" customHeight="1" x14ac:dyDescent="0.4">
      <c r="B19" s="1"/>
      <c r="C19" s="1"/>
    </row>
    <row r="20" spans="2:10" ht="15.75" customHeight="1" x14ac:dyDescent="0.4">
      <c r="B20" s="1"/>
      <c r="C20" s="2" t="s">
        <v>64</v>
      </c>
    </row>
    <row r="21" spans="2:10" ht="15.75" customHeight="1" x14ac:dyDescent="0.4">
      <c r="B21" s="1"/>
      <c r="C21" s="2"/>
      <c r="D21" s="26" t="s">
        <v>65</v>
      </c>
    </row>
    <row r="22" spans="2:10" ht="15.75" customHeight="1" x14ac:dyDescent="0.4">
      <c r="B22" s="1"/>
      <c r="C22" s="1" t="s">
        <v>80</v>
      </c>
    </row>
    <row r="23" spans="2:10" ht="15.75" customHeight="1" x14ac:dyDescent="0.4">
      <c r="B23" s="1"/>
      <c r="C23" s="2" t="s">
        <v>66</v>
      </c>
    </row>
    <row r="24" spans="2:10" ht="15.75" customHeight="1" x14ac:dyDescent="0.4">
      <c r="B24" s="1"/>
      <c r="C24" s="1" t="s">
        <v>86</v>
      </c>
    </row>
    <row r="25" spans="2:10" s="101" customFormat="1" ht="15.75" customHeight="1" x14ac:dyDescent="0.4">
      <c r="C25" s="102" t="s">
        <v>67</v>
      </c>
      <c r="D25" s="26"/>
      <c r="E25" s="26"/>
      <c r="F25" s="26"/>
      <c r="G25" s="26"/>
      <c r="H25" s="26"/>
      <c r="I25" s="26"/>
      <c r="J25" s="26"/>
    </row>
    <row r="26" spans="2:10" s="101" customFormat="1" ht="15.75" customHeight="1" x14ac:dyDescent="0.4">
      <c r="C26" s="26" t="s">
        <v>85</v>
      </c>
      <c r="D26" s="26"/>
      <c r="E26" s="26"/>
      <c r="F26" s="26"/>
      <c r="G26" s="26"/>
      <c r="H26" s="26"/>
      <c r="I26" s="26"/>
      <c r="J26" s="26"/>
    </row>
    <row r="27" spans="2:10" s="101" customFormat="1" ht="15.75" customHeight="1" x14ac:dyDescent="0.4">
      <c r="C27" s="102" t="s">
        <v>68</v>
      </c>
      <c r="D27" s="26"/>
      <c r="E27" s="26"/>
      <c r="F27" s="26"/>
      <c r="G27" s="26"/>
      <c r="H27" s="26"/>
      <c r="I27" s="26"/>
      <c r="J27" s="26"/>
    </row>
    <row r="28" spans="2:10" s="101" customFormat="1" ht="15.75" customHeight="1" x14ac:dyDescent="0.4">
      <c r="C28" s="102" t="s">
        <v>69</v>
      </c>
      <c r="D28" s="26"/>
      <c r="E28" s="26"/>
      <c r="F28" s="26"/>
      <c r="G28" s="26"/>
      <c r="H28" s="26"/>
      <c r="I28" s="26"/>
      <c r="J28" s="26"/>
    </row>
    <row r="29" spans="2:10" s="101" customFormat="1" ht="15.75" customHeight="1" x14ac:dyDescent="0.4">
      <c r="C29" s="26" t="s">
        <v>72</v>
      </c>
      <c r="D29" s="26"/>
      <c r="E29" s="26"/>
      <c r="F29" s="26"/>
      <c r="G29" s="26"/>
      <c r="H29" s="26"/>
      <c r="I29" s="26"/>
      <c r="J29" s="26"/>
    </row>
    <row r="30" spans="2:10" s="101" customFormat="1" ht="15.75" customHeight="1" x14ac:dyDescent="0.4">
      <c r="C30" s="103" t="s">
        <v>70</v>
      </c>
      <c r="D30" s="26"/>
      <c r="E30" s="26"/>
      <c r="F30" s="26"/>
      <c r="G30" s="26"/>
      <c r="H30" s="26"/>
      <c r="I30" s="26"/>
      <c r="J30" s="26"/>
    </row>
    <row r="31" spans="2:10" ht="15.75" customHeight="1" x14ac:dyDescent="0.4">
      <c r="B31" s="1"/>
      <c r="C31" s="31"/>
    </row>
  </sheetData>
  <sheetProtection sheet="1" objects="1" scenarios="1"/>
  <phoneticPr fontId="3"/>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AM48"/>
  <sheetViews>
    <sheetView showGridLines="0" view="pageBreakPreview" zoomScaleNormal="100" zoomScaleSheetLayoutView="100" workbookViewId="0">
      <selection activeCell="L3" sqref="L3"/>
    </sheetView>
  </sheetViews>
  <sheetFormatPr defaultRowHeight="20.25" customHeight="1" x14ac:dyDescent="0.4"/>
  <cols>
    <col min="1" max="1" width="5.875" style="14" customWidth="1"/>
    <col min="2" max="2" width="2" style="14" customWidth="1"/>
    <col min="3" max="3" width="20.625" style="14" customWidth="1"/>
    <col min="4" max="12" width="10.125" style="14" customWidth="1"/>
    <col min="13" max="13" width="5.625" style="14" customWidth="1"/>
    <col min="14" max="26" width="5.625" style="14" hidden="1" customWidth="1"/>
    <col min="27" max="42" width="5.625" style="14" customWidth="1"/>
    <col min="43" max="16384" width="9" style="14"/>
  </cols>
  <sheetData>
    <row r="1" spans="1:20" ht="20.25" customHeight="1" x14ac:dyDescent="0.4">
      <c r="A1" s="43"/>
      <c r="B1" s="43"/>
      <c r="C1" s="44" t="s">
        <v>0</v>
      </c>
      <c r="D1" s="44"/>
      <c r="E1" s="44" t="s">
        <v>52</v>
      </c>
      <c r="F1" s="43"/>
      <c r="G1" s="43"/>
      <c r="H1" s="43"/>
      <c r="I1" s="43"/>
      <c r="J1" s="43"/>
      <c r="K1" s="45" t="s">
        <v>1</v>
      </c>
      <c r="L1" s="46" t="s">
        <v>88</v>
      </c>
      <c r="M1" s="43"/>
    </row>
    <row r="2" spans="1:20" ht="20.25" customHeight="1" x14ac:dyDescent="0.4">
      <c r="A2" s="43"/>
      <c r="B2" s="3"/>
      <c r="C2" s="3"/>
      <c r="D2" s="3"/>
      <c r="E2" s="3"/>
      <c r="F2" s="3"/>
      <c r="G2" s="3"/>
      <c r="H2" s="3"/>
      <c r="I2" s="3"/>
      <c r="J2" s="3"/>
      <c r="K2" s="3"/>
      <c r="L2" s="3"/>
      <c r="M2" s="3"/>
      <c r="P2" s="47"/>
      <c r="Q2" s="48"/>
    </row>
    <row r="3" spans="1:20" ht="20.25" customHeight="1" x14ac:dyDescent="0.4">
      <c r="A3" s="43"/>
      <c r="B3" s="18"/>
      <c r="C3" s="49" t="s">
        <v>78</v>
      </c>
      <c r="D3" s="18"/>
      <c r="E3" s="18"/>
      <c r="F3" s="18"/>
      <c r="G3" s="18"/>
      <c r="H3" s="18"/>
      <c r="I3" s="18"/>
      <c r="J3" s="18"/>
      <c r="L3" s="18" t="s">
        <v>90</v>
      </c>
      <c r="M3" s="18"/>
      <c r="P3" s="47"/>
      <c r="Q3" s="48"/>
    </row>
    <row r="4" spans="1:20" ht="20.25" customHeight="1" x14ac:dyDescent="0.4">
      <c r="A4" s="43"/>
      <c r="B4" s="18"/>
      <c r="D4" s="18"/>
      <c r="E4" s="21"/>
      <c r="F4" s="18"/>
      <c r="G4" s="50"/>
      <c r="H4" s="88" t="s">
        <v>50</v>
      </c>
      <c r="I4" s="18"/>
      <c r="J4" s="51"/>
      <c r="K4" s="88" t="s">
        <v>53</v>
      </c>
      <c r="L4" s="18"/>
      <c r="M4" s="18"/>
      <c r="O4" s="47"/>
      <c r="P4" s="43"/>
      <c r="R4" s="52"/>
      <c r="S4" s="53"/>
      <c r="T4" s="47"/>
    </row>
    <row r="5" spans="1:20" ht="20.25" customHeight="1" x14ac:dyDescent="0.4">
      <c r="A5" s="43"/>
      <c r="B5" s="18"/>
      <c r="C5" s="54"/>
      <c r="D5" s="54"/>
      <c r="E5" s="18"/>
      <c r="F5" s="18"/>
      <c r="G5" s="18"/>
      <c r="H5" s="18"/>
      <c r="I5" s="18"/>
      <c r="J5" s="18"/>
      <c r="K5" s="18"/>
      <c r="L5" s="18"/>
      <c r="M5" s="18"/>
      <c r="O5" s="47"/>
      <c r="P5" s="156"/>
      <c r="Q5" s="156"/>
      <c r="R5" s="156"/>
      <c r="S5" s="156"/>
      <c r="T5" s="47"/>
    </row>
    <row r="6" spans="1:20" ht="20.25" customHeight="1" x14ac:dyDescent="0.4">
      <c r="A6" s="43"/>
      <c r="B6" s="18"/>
      <c r="C6" s="36" t="s">
        <v>2</v>
      </c>
      <c r="D6" s="157"/>
      <c r="E6" s="158"/>
      <c r="F6" s="158"/>
      <c r="G6" s="158"/>
      <c r="H6" s="158"/>
      <c r="I6" s="158"/>
      <c r="J6" s="158"/>
      <c r="K6" s="159"/>
      <c r="L6" s="18"/>
      <c r="M6" s="18"/>
      <c r="O6" s="47"/>
      <c r="P6" s="47"/>
      <c r="Q6" s="43"/>
      <c r="R6" s="55"/>
      <c r="S6" s="56"/>
      <c r="T6" s="47"/>
    </row>
    <row r="7" spans="1:20" ht="20.25" customHeight="1" x14ac:dyDescent="0.4">
      <c r="A7" s="43"/>
      <c r="B7" s="18"/>
      <c r="C7" s="36" t="s">
        <v>3</v>
      </c>
      <c r="D7" s="157"/>
      <c r="E7" s="158"/>
      <c r="F7" s="158"/>
      <c r="G7" s="158"/>
      <c r="H7" s="158"/>
      <c r="I7" s="158"/>
      <c r="J7" s="158"/>
      <c r="K7" s="159"/>
      <c r="L7" s="18"/>
      <c r="M7" s="18"/>
      <c r="O7" s="164"/>
      <c r="P7" s="47"/>
      <c r="Q7" s="57"/>
      <c r="R7" s="58"/>
      <c r="S7" s="59"/>
      <c r="T7" s="47"/>
    </row>
    <row r="8" spans="1:20" ht="20.25" customHeight="1" x14ac:dyDescent="0.4">
      <c r="A8" s="43"/>
      <c r="B8" s="18"/>
      <c r="C8" s="36" t="s">
        <v>4</v>
      </c>
      <c r="D8" s="160" t="s">
        <v>5</v>
      </c>
      <c r="E8" s="161"/>
      <c r="F8" s="162"/>
      <c r="G8" s="163"/>
      <c r="H8" s="4"/>
      <c r="I8" s="5"/>
      <c r="J8" s="5"/>
      <c r="K8" s="6"/>
      <c r="L8" s="18"/>
      <c r="M8" s="18"/>
      <c r="O8" s="164"/>
      <c r="P8" s="47"/>
      <c r="Q8" s="60"/>
      <c r="R8" s="61"/>
      <c r="S8" s="59"/>
      <c r="T8" s="47"/>
    </row>
    <row r="9" spans="1:20" ht="20.25" customHeight="1" x14ac:dyDescent="0.4">
      <c r="A9" s="43"/>
      <c r="B9" s="18"/>
      <c r="C9" s="36" t="s">
        <v>6</v>
      </c>
      <c r="D9" s="165"/>
      <c r="E9" s="166"/>
      <c r="F9" s="7" t="s">
        <v>7</v>
      </c>
      <c r="G9" s="8" t="s">
        <v>8</v>
      </c>
      <c r="H9" s="9"/>
      <c r="I9" s="7" t="s">
        <v>9</v>
      </c>
      <c r="J9" s="5"/>
      <c r="K9" s="6"/>
      <c r="L9" s="18"/>
      <c r="M9" s="18"/>
      <c r="O9" s="164"/>
      <c r="P9" s="47"/>
      <c r="Q9" s="60"/>
      <c r="R9" s="60"/>
      <c r="S9" s="59"/>
      <c r="T9" s="47"/>
    </row>
    <row r="10" spans="1:20" ht="20.25" customHeight="1" x14ac:dyDescent="0.4">
      <c r="A10" s="43"/>
      <c r="B10" s="18"/>
      <c r="C10" s="94" t="s">
        <v>83</v>
      </c>
      <c r="D10" s="175" t="s">
        <v>75</v>
      </c>
      <c r="E10" s="176"/>
      <c r="F10" s="176"/>
      <c r="G10" s="177"/>
      <c r="H10" s="134"/>
      <c r="I10" s="134"/>
      <c r="J10" s="134"/>
      <c r="K10" s="135"/>
      <c r="L10" s="170"/>
      <c r="M10" s="171"/>
      <c r="O10" s="164"/>
      <c r="P10" s="47"/>
      <c r="Q10" s="57"/>
      <c r="R10" s="58"/>
      <c r="S10" s="62"/>
      <c r="T10" s="47"/>
    </row>
    <row r="11" spans="1:20" ht="20.25" customHeight="1" x14ac:dyDescent="0.4">
      <c r="A11" s="43"/>
      <c r="B11" s="18"/>
      <c r="C11" s="10" t="s">
        <v>10</v>
      </c>
      <c r="D11" s="178">
        <v>200</v>
      </c>
      <c r="E11" s="179"/>
      <c r="F11" s="11" t="s">
        <v>11</v>
      </c>
      <c r="G11" s="12"/>
      <c r="H11" s="180" t="s">
        <v>12</v>
      </c>
      <c r="I11" s="180"/>
      <c r="J11" s="190">
        <f>IF(I41="","",I41)</f>
        <v>9404010</v>
      </c>
      <c r="K11" s="190"/>
      <c r="L11" s="173"/>
      <c r="M11" s="174"/>
      <c r="O11" s="164"/>
      <c r="P11" s="112" t="s">
        <v>87</v>
      </c>
      <c r="Q11" s="60"/>
      <c r="R11" s="60"/>
      <c r="S11" s="62"/>
      <c r="T11" s="47"/>
    </row>
    <row r="12" spans="1:20" ht="20.25" customHeight="1" x14ac:dyDescent="0.4">
      <c r="A12" s="43"/>
      <c r="B12" s="18"/>
      <c r="C12" s="18"/>
      <c r="D12" s="118"/>
      <c r="E12" s="18"/>
      <c r="F12" s="18"/>
      <c r="G12" s="18"/>
      <c r="H12" s="18"/>
      <c r="I12" s="18"/>
      <c r="J12" s="18"/>
      <c r="K12" s="18"/>
      <c r="L12" s="18"/>
      <c r="M12" s="18"/>
      <c r="O12" s="164"/>
      <c r="P12" s="47"/>
      <c r="Q12" s="63"/>
      <c r="R12" s="60"/>
      <c r="S12" s="62"/>
      <c r="T12" s="47"/>
    </row>
    <row r="13" spans="1:20" ht="20.25" customHeight="1" x14ac:dyDescent="0.4">
      <c r="A13" s="43"/>
      <c r="B13" s="18"/>
      <c r="C13" s="13" t="s">
        <v>55</v>
      </c>
      <c r="D13" s="181" t="s">
        <v>46</v>
      </c>
      <c r="E13" s="182"/>
      <c r="F13" s="181" t="s">
        <v>47</v>
      </c>
      <c r="G13" s="183"/>
      <c r="H13" s="181" t="s">
        <v>48</v>
      </c>
      <c r="I13" s="182"/>
      <c r="J13" s="104"/>
      <c r="K13" s="105"/>
      <c r="L13" s="106"/>
      <c r="M13" s="18"/>
      <c r="O13" s="64"/>
      <c r="P13" s="47"/>
      <c r="Q13" s="63"/>
      <c r="R13" s="60"/>
      <c r="S13" s="62"/>
      <c r="T13" s="47"/>
    </row>
    <row r="14" spans="1:20" ht="20.25" customHeight="1" x14ac:dyDescent="0.4">
      <c r="A14" s="43"/>
      <c r="B14" s="18"/>
      <c r="C14" s="13" t="s">
        <v>54</v>
      </c>
      <c r="D14" s="99" t="s">
        <v>45</v>
      </c>
      <c r="E14" s="99" t="s">
        <v>49</v>
      </c>
      <c r="F14" s="99" t="s">
        <v>45</v>
      </c>
      <c r="G14" s="99" t="s">
        <v>49</v>
      </c>
      <c r="H14" s="99" t="s">
        <v>45</v>
      </c>
      <c r="I14" s="99" t="s">
        <v>49</v>
      </c>
      <c r="J14" s="113"/>
      <c r="K14" s="107"/>
      <c r="L14" s="108"/>
      <c r="M14" s="18"/>
      <c r="S14" s="65"/>
      <c r="T14" s="47"/>
    </row>
    <row r="15" spans="1:20" ht="20.25" customHeight="1" x14ac:dyDescent="0.4">
      <c r="A15" s="43"/>
      <c r="B15" s="18"/>
      <c r="C15" s="25"/>
      <c r="D15" s="100" t="s">
        <v>51</v>
      </c>
      <c r="E15" s="100" t="s">
        <v>51</v>
      </c>
      <c r="F15" s="100" t="s">
        <v>51</v>
      </c>
      <c r="G15" s="100" t="s">
        <v>51</v>
      </c>
      <c r="H15" s="100" t="s">
        <v>51</v>
      </c>
      <c r="I15" s="100" t="s">
        <v>51</v>
      </c>
      <c r="J15" s="109"/>
      <c r="K15" s="110"/>
      <c r="L15" s="111"/>
      <c r="M15" s="18"/>
      <c r="O15" s="64"/>
      <c r="S15" s="65"/>
      <c r="T15" s="47"/>
    </row>
    <row r="16" spans="1:20" ht="20.25" customHeight="1" x14ac:dyDescent="0.4">
      <c r="A16" s="43"/>
      <c r="B16" s="18"/>
      <c r="C16" s="172"/>
      <c r="D16" s="188"/>
      <c r="E16" s="188"/>
      <c r="F16" s="188"/>
      <c r="G16" s="188"/>
      <c r="H16" s="184" t="s">
        <v>13</v>
      </c>
      <c r="I16" s="184"/>
      <c r="J16" s="185"/>
      <c r="K16" s="40" t="s">
        <v>14</v>
      </c>
      <c r="L16" s="15">
        <v>32000</v>
      </c>
      <c r="M16" s="18"/>
      <c r="O16" s="66"/>
      <c r="P16" s="55"/>
      <c r="Q16" s="55"/>
    </row>
    <row r="17" spans="1:26" ht="20.25" customHeight="1" x14ac:dyDescent="0.4">
      <c r="A17" s="43"/>
      <c r="B17" s="18"/>
      <c r="C17" s="133"/>
      <c r="D17" s="189"/>
      <c r="E17" s="189"/>
      <c r="F17" s="189"/>
      <c r="G17" s="189"/>
      <c r="H17" s="186"/>
      <c r="I17" s="186"/>
      <c r="J17" s="187"/>
      <c r="K17" s="16" t="s">
        <v>15</v>
      </c>
      <c r="L17" s="17">
        <f>IF(L16="","",ROUND(L16/8,0))</f>
        <v>4000</v>
      </c>
      <c r="M17" s="18"/>
      <c r="O17" s="66"/>
      <c r="P17" s="55"/>
    </row>
    <row r="18" spans="1:26" ht="20.25" customHeight="1" x14ac:dyDescent="0.4">
      <c r="A18" s="43"/>
      <c r="B18" s="21"/>
      <c r="C18" s="35"/>
      <c r="D18" s="41"/>
      <c r="E18" s="41"/>
      <c r="F18" s="41"/>
      <c r="G18" s="41"/>
      <c r="H18" s="41"/>
      <c r="I18" s="41"/>
      <c r="J18" s="42"/>
      <c r="K18" s="42"/>
      <c r="L18" s="42"/>
      <c r="M18" s="18"/>
    </row>
    <row r="19" spans="1:26" ht="20.25" customHeight="1" x14ac:dyDescent="0.4">
      <c r="A19" s="43"/>
      <c r="B19" s="21"/>
      <c r="C19" s="151" t="s">
        <v>74</v>
      </c>
      <c r="D19" s="153" t="s">
        <v>16</v>
      </c>
      <c r="E19" s="154"/>
      <c r="F19" s="155"/>
      <c r="G19" s="153" t="s">
        <v>17</v>
      </c>
      <c r="H19" s="154"/>
      <c r="I19" s="155"/>
      <c r="J19" s="42"/>
      <c r="K19" s="139"/>
      <c r="L19" s="139"/>
      <c r="M19" s="18"/>
      <c r="S19" s="67" t="s">
        <v>45</v>
      </c>
      <c r="X19" s="14" t="s">
        <v>49</v>
      </c>
    </row>
    <row r="20" spans="1:26" ht="20.25" customHeight="1" x14ac:dyDescent="0.4">
      <c r="A20" s="43"/>
      <c r="B20" s="21"/>
      <c r="C20" s="152"/>
      <c r="D20" s="115" t="s">
        <v>20</v>
      </c>
      <c r="E20" s="116" t="s">
        <v>18</v>
      </c>
      <c r="F20" s="117" t="s">
        <v>19</v>
      </c>
      <c r="G20" s="115" t="s">
        <v>20</v>
      </c>
      <c r="H20" s="116" t="s">
        <v>18</v>
      </c>
      <c r="I20" s="117" t="s">
        <v>19</v>
      </c>
      <c r="J20" s="42"/>
      <c r="K20" s="139"/>
      <c r="L20" s="139"/>
      <c r="M20" s="18"/>
      <c r="S20" s="67" t="s">
        <v>46</v>
      </c>
      <c r="T20" s="67" t="s">
        <v>47</v>
      </c>
      <c r="U20" s="67" t="s">
        <v>48</v>
      </c>
      <c r="X20" s="67" t="s">
        <v>46</v>
      </c>
      <c r="Y20" s="67" t="s">
        <v>47</v>
      </c>
      <c r="Z20" s="67" t="s">
        <v>48</v>
      </c>
    </row>
    <row r="21" spans="1:26" ht="20.25" customHeight="1" x14ac:dyDescent="0.4">
      <c r="A21" s="43"/>
      <c r="B21" s="21"/>
      <c r="C21" s="119" t="s">
        <v>21</v>
      </c>
      <c r="D21" s="95">
        <f>IF(D15="有",S25,0)</f>
        <v>450</v>
      </c>
      <c r="E21" s="96">
        <f>IF(F15="有",T25,0)</f>
        <v>120</v>
      </c>
      <c r="F21" s="97">
        <f>IF(H15="有",U25,0)</f>
        <v>92</v>
      </c>
      <c r="G21" s="98">
        <f>IF(E15="有",X25,0)</f>
        <v>150</v>
      </c>
      <c r="H21" s="96">
        <f>IF(G15="有",Y25,0)</f>
        <v>34</v>
      </c>
      <c r="I21" s="97">
        <f>IF(I15="有",Z25,0)</f>
        <v>39</v>
      </c>
      <c r="J21" s="42"/>
      <c r="K21" s="141"/>
      <c r="L21" s="142"/>
      <c r="M21" s="18"/>
      <c r="O21" s="44" t="s">
        <v>75</v>
      </c>
      <c r="S21" s="14">
        <f>Sheet1!C4</f>
        <v>450</v>
      </c>
      <c r="T21" s="14">
        <f>Sheet1!D4</f>
        <v>120</v>
      </c>
      <c r="U21" s="14">
        <f>Sheet1!E4</f>
        <v>92</v>
      </c>
      <c r="X21" s="14">
        <f>Sheet1!S4</f>
        <v>150</v>
      </c>
      <c r="Y21" s="14">
        <f>Sheet1!T4</f>
        <v>34</v>
      </c>
      <c r="Z21" s="14">
        <f>Sheet1!U4</f>
        <v>39</v>
      </c>
    </row>
    <row r="22" spans="1:26" ht="20.25" customHeight="1" x14ac:dyDescent="0.4">
      <c r="A22" s="43"/>
      <c r="B22" s="21"/>
      <c r="C22" s="89"/>
      <c r="D22" s="90"/>
      <c r="E22" s="91"/>
      <c r="F22" s="92"/>
      <c r="G22" s="90"/>
      <c r="H22" s="91"/>
      <c r="I22" s="93"/>
      <c r="J22" s="42"/>
      <c r="K22" s="42"/>
      <c r="L22" s="42"/>
      <c r="M22" s="18"/>
      <c r="O22" s="44" t="s">
        <v>76</v>
      </c>
      <c r="S22" s="14">
        <f>Sheet1!G4</f>
        <v>370</v>
      </c>
      <c r="T22" s="14">
        <f>Sheet1!H4</f>
        <v>100</v>
      </c>
      <c r="U22" s="14">
        <f>Sheet1!I4</f>
        <v>92</v>
      </c>
      <c r="X22" s="14">
        <f>Sheet1!W4</f>
        <v>150</v>
      </c>
      <c r="Y22" s="14">
        <f>Sheet1!X4</f>
        <v>34</v>
      </c>
      <c r="Z22" s="14">
        <f>Sheet1!Y4</f>
        <v>39</v>
      </c>
    </row>
    <row r="23" spans="1:26" ht="20.25" customHeight="1" x14ac:dyDescent="0.4">
      <c r="A23" s="43"/>
      <c r="B23" s="21"/>
      <c r="C23" s="68"/>
      <c r="D23" s="69"/>
      <c r="E23" s="70"/>
      <c r="F23" s="71"/>
      <c r="G23" s="69"/>
      <c r="H23" s="70"/>
      <c r="I23" s="72"/>
      <c r="J23" s="42"/>
      <c r="K23" s="42"/>
      <c r="L23" s="42"/>
      <c r="M23" s="18"/>
      <c r="O23" s="44" t="s">
        <v>77</v>
      </c>
      <c r="S23" s="14">
        <f>Sheet1!K4</f>
        <v>220</v>
      </c>
      <c r="T23" s="14">
        <f>Sheet1!L4</f>
        <v>52</v>
      </c>
      <c r="U23" s="14">
        <f>Sheet1!M4</f>
        <v>28</v>
      </c>
      <c r="X23" s="14">
        <f>Sheet1!AA4</f>
        <v>120</v>
      </c>
      <c r="Y23" s="14">
        <f>Sheet1!AB4</f>
        <v>29</v>
      </c>
      <c r="Z23" s="14">
        <f>Sheet1!AC4</f>
        <v>19</v>
      </c>
    </row>
    <row r="24" spans="1:26" ht="20.25" customHeight="1" x14ac:dyDescent="0.4">
      <c r="A24" s="43"/>
      <c r="B24" s="21"/>
      <c r="C24" s="120"/>
      <c r="D24" s="73">
        <f>IF(D21="","",SUM(D21,D22:D23))</f>
        <v>450</v>
      </c>
      <c r="E24" s="74">
        <f t="shared" ref="E24:I24" si="0">IF(E21="","",SUM(E21,E22:E23))</f>
        <v>120</v>
      </c>
      <c r="F24" s="75">
        <f t="shared" si="0"/>
        <v>92</v>
      </c>
      <c r="G24" s="76">
        <f t="shared" si="0"/>
        <v>150</v>
      </c>
      <c r="H24" s="74">
        <f t="shared" si="0"/>
        <v>34</v>
      </c>
      <c r="I24" s="75">
        <f t="shared" si="0"/>
        <v>39</v>
      </c>
      <c r="J24" s="42"/>
      <c r="K24" s="42"/>
      <c r="L24" s="42"/>
      <c r="M24" s="18"/>
    </row>
    <row r="25" spans="1:26" ht="20.25" customHeight="1" x14ac:dyDescent="0.4">
      <c r="A25" s="43"/>
      <c r="B25" s="21"/>
      <c r="C25" s="120" t="s">
        <v>22</v>
      </c>
      <c r="D25" s="77">
        <f>IF(OR($L$17="",D24=""),"",ROUND(D24*$L$17,0))</f>
        <v>1800000</v>
      </c>
      <c r="E25" s="78">
        <f t="shared" ref="E25:I25" si="1">IF(OR($L$17="",E24=""),"",ROUND(E24*$L$17,0))</f>
        <v>480000</v>
      </c>
      <c r="F25" s="79">
        <f t="shared" si="1"/>
        <v>368000</v>
      </c>
      <c r="G25" s="80">
        <f t="shared" si="1"/>
        <v>600000</v>
      </c>
      <c r="H25" s="78">
        <f t="shared" si="1"/>
        <v>136000</v>
      </c>
      <c r="I25" s="79">
        <f t="shared" si="1"/>
        <v>156000</v>
      </c>
      <c r="J25" s="42"/>
      <c r="K25" s="42"/>
      <c r="L25" s="42"/>
      <c r="M25" s="18"/>
      <c r="S25" s="14">
        <f>LOOKUP($D$10,O21:O23,S21:S23)</f>
        <v>450</v>
      </c>
      <c r="T25" s="14">
        <f>LOOKUP($D$10,O21:O23,T21:T23)</f>
        <v>120</v>
      </c>
      <c r="U25" s="14">
        <f>LOOKUP($D$10,O21:O23,U21:U23)</f>
        <v>92</v>
      </c>
      <c r="X25" s="14">
        <f>LOOKUP($D$10,O21:O23,X21:X23)</f>
        <v>150</v>
      </c>
      <c r="Y25" s="14">
        <f>LOOKUP($D$10,O21:O23,Y21:Y23)</f>
        <v>34</v>
      </c>
      <c r="Z25" s="14">
        <f>LOOKUP($D$10,O21:O23,Z21:Z23)</f>
        <v>39</v>
      </c>
    </row>
    <row r="26" spans="1:26" ht="20.25" customHeight="1" x14ac:dyDescent="0.4">
      <c r="A26" s="43"/>
      <c r="B26" s="21"/>
      <c r="C26" s="121" t="s">
        <v>23</v>
      </c>
      <c r="D26" s="145">
        <f>SUM(D21:F21)</f>
        <v>662</v>
      </c>
      <c r="E26" s="146"/>
      <c r="F26" s="147"/>
      <c r="G26" s="145">
        <f>SUM(G24:I24)</f>
        <v>223</v>
      </c>
      <c r="H26" s="146"/>
      <c r="I26" s="147"/>
      <c r="J26" s="42"/>
      <c r="K26" s="139"/>
      <c r="L26" s="139"/>
      <c r="M26" s="18"/>
    </row>
    <row r="27" spans="1:26" ht="20.25" customHeight="1" x14ac:dyDescent="0.4">
      <c r="A27" s="43"/>
      <c r="B27" s="21"/>
      <c r="C27" s="114"/>
      <c r="D27" s="148">
        <f>IF(OR($L$17="",D26=""),"",D26*L17)</f>
        <v>2648000</v>
      </c>
      <c r="E27" s="149"/>
      <c r="F27" s="150"/>
      <c r="G27" s="148">
        <f>IF(OR($L$17="",G26=""),"",G26*$L$17)</f>
        <v>892000</v>
      </c>
      <c r="H27" s="149"/>
      <c r="I27" s="150"/>
      <c r="J27" s="42"/>
      <c r="K27" s="140"/>
      <c r="L27" s="140"/>
      <c r="M27" s="18"/>
    </row>
    <row r="28" spans="1:26" ht="20.25" customHeight="1" x14ac:dyDescent="0.4">
      <c r="A28" s="43"/>
      <c r="B28" s="21"/>
      <c r="C28" s="35"/>
      <c r="D28" s="41"/>
      <c r="E28" s="41"/>
      <c r="F28" s="41"/>
      <c r="G28" s="41"/>
      <c r="H28" s="41"/>
      <c r="I28" s="41"/>
      <c r="J28" s="42"/>
      <c r="K28" s="42"/>
      <c r="L28" s="42"/>
      <c r="M28" s="18"/>
    </row>
    <row r="29" spans="1:26" ht="20.25" customHeight="1" x14ac:dyDescent="0.4">
      <c r="A29" s="43"/>
      <c r="B29" s="18"/>
      <c r="C29" s="19" t="s">
        <v>24</v>
      </c>
      <c r="D29" s="35" t="s">
        <v>25</v>
      </c>
      <c r="E29" s="20">
        <f>SUM(D24:I24)+K21</f>
        <v>885</v>
      </c>
      <c r="F29" s="35" t="s">
        <v>26</v>
      </c>
      <c r="G29" s="20">
        <f>L17</f>
        <v>4000</v>
      </c>
      <c r="H29" s="37" t="s">
        <v>27</v>
      </c>
      <c r="I29" s="143">
        <f>IF(OR(E29="",G29=""),"",E29*G29)</f>
        <v>3540000</v>
      </c>
      <c r="J29" s="144"/>
      <c r="K29" s="21" t="s">
        <v>28</v>
      </c>
      <c r="L29" s="18"/>
      <c r="M29" s="18"/>
    </row>
    <row r="30" spans="1:26" ht="20.25" customHeight="1" x14ac:dyDescent="0.4">
      <c r="A30" s="43"/>
      <c r="B30" s="18"/>
      <c r="C30" s="19"/>
      <c r="D30" s="18"/>
      <c r="E30" s="18"/>
      <c r="F30" s="18"/>
      <c r="G30" s="18"/>
      <c r="H30" s="18"/>
      <c r="I30" s="18"/>
      <c r="J30" s="18"/>
      <c r="K30" s="18"/>
      <c r="L30" s="18"/>
      <c r="M30" s="18"/>
    </row>
    <row r="31" spans="1:26" ht="20.25" customHeight="1" x14ac:dyDescent="0.4">
      <c r="A31" s="43"/>
      <c r="B31" s="18"/>
      <c r="C31" s="19" t="s">
        <v>29</v>
      </c>
      <c r="D31" s="143">
        <f>IF(I29="","",I29)</f>
        <v>3540000</v>
      </c>
      <c r="E31" s="144"/>
      <c r="F31" s="18" t="s">
        <v>30</v>
      </c>
      <c r="G31" s="22">
        <v>1.1000000000000001</v>
      </c>
      <c r="H31" s="37" t="s">
        <v>31</v>
      </c>
      <c r="I31" s="143">
        <f>IF(OR(D31="",G31=""),"",D31*G31)</f>
        <v>3894000.0000000005</v>
      </c>
      <c r="J31" s="144"/>
      <c r="K31" s="21" t="s">
        <v>28</v>
      </c>
      <c r="L31" s="18"/>
      <c r="M31" s="18"/>
    </row>
    <row r="32" spans="1:26" ht="20.25" customHeight="1" x14ac:dyDescent="0.4">
      <c r="A32" s="43"/>
      <c r="B32" s="18"/>
      <c r="C32" s="18"/>
      <c r="D32" s="18"/>
      <c r="E32" s="18"/>
      <c r="F32" s="18"/>
      <c r="G32" s="18"/>
      <c r="H32" s="18"/>
      <c r="I32" s="18"/>
      <c r="J32" s="18"/>
      <c r="K32" s="18"/>
      <c r="L32" s="18"/>
      <c r="M32" s="18"/>
    </row>
    <row r="33" spans="1:39" ht="20.25" customHeight="1" x14ac:dyDescent="0.4">
      <c r="A33" s="43"/>
      <c r="B33" s="18"/>
      <c r="C33" s="19" t="s">
        <v>32</v>
      </c>
      <c r="D33" s="143">
        <f>IF(I31="","",SUM(I29,I31))</f>
        <v>7434000</v>
      </c>
      <c r="E33" s="144"/>
      <c r="F33" s="37" t="s">
        <v>33</v>
      </c>
      <c r="G33" s="22">
        <v>0.15</v>
      </c>
      <c r="H33" s="37" t="s">
        <v>31</v>
      </c>
      <c r="I33" s="143">
        <f>IF(OR(D33="",G33=""),"",D33*G33)</f>
        <v>1115100</v>
      </c>
      <c r="J33" s="144"/>
      <c r="K33" s="21" t="s">
        <v>28</v>
      </c>
      <c r="L33" s="18"/>
      <c r="M33" s="18"/>
    </row>
    <row r="34" spans="1:39" ht="20.25" customHeight="1" x14ac:dyDescent="0.4">
      <c r="A34" s="43"/>
      <c r="B34" s="18"/>
      <c r="C34" s="18"/>
      <c r="D34" s="18"/>
      <c r="E34" s="18"/>
      <c r="F34" s="18"/>
      <c r="G34" s="18"/>
      <c r="H34" s="18"/>
      <c r="I34" s="18"/>
      <c r="J34" s="18"/>
      <c r="K34" s="18"/>
      <c r="L34" s="18"/>
      <c r="M34" s="18"/>
    </row>
    <row r="35" spans="1:39" ht="20.25" customHeight="1" x14ac:dyDescent="0.4">
      <c r="A35" s="43"/>
      <c r="B35" s="18"/>
      <c r="C35" s="19" t="s">
        <v>34</v>
      </c>
      <c r="D35" s="23" t="s">
        <v>35</v>
      </c>
      <c r="E35" s="18"/>
      <c r="F35" s="18"/>
      <c r="G35" s="18"/>
      <c r="H35" s="18"/>
      <c r="I35" s="168">
        <v>0</v>
      </c>
      <c r="J35" s="169"/>
      <c r="K35" s="21" t="s">
        <v>28</v>
      </c>
      <c r="L35" s="18"/>
      <c r="M35" s="18"/>
    </row>
    <row r="36" spans="1:39" ht="20.25" customHeight="1" x14ac:dyDescent="0.4">
      <c r="A36" s="43"/>
      <c r="B36" s="18"/>
      <c r="C36" s="18"/>
      <c r="D36" s="18"/>
      <c r="E36" s="18"/>
      <c r="F36" s="18"/>
      <c r="G36" s="18"/>
      <c r="H36" s="18"/>
      <c r="I36" s="18"/>
      <c r="J36" s="18"/>
      <c r="K36" s="18"/>
      <c r="L36" s="18"/>
      <c r="M36" s="18"/>
    </row>
    <row r="37" spans="1:39" ht="20.25" customHeight="1" x14ac:dyDescent="0.4">
      <c r="A37" s="43"/>
      <c r="B37" s="18"/>
      <c r="C37" s="24" t="s">
        <v>36</v>
      </c>
      <c r="D37" s="18"/>
      <c r="E37" s="18"/>
      <c r="F37" s="18"/>
      <c r="G37" s="18"/>
      <c r="H37" s="18"/>
      <c r="I37" s="143">
        <f>IF(I29="","",SUM(I29,I31,I33,I35))</f>
        <v>8549100</v>
      </c>
      <c r="J37" s="144"/>
      <c r="K37" s="21" t="s">
        <v>28</v>
      </c>
      <c r="L37" s="18"/>
      <c r="M37" s="18"/>
    </row>
    <row r="38" spans="1:39" ht="20.25" customHeight="1" x14ac:dyDescent="0.4">
      <c r="A38" s="43"/>
      <c r="B38" s="18"/>
      <c r="C38" s="18"/>
      <c r="D38" s="18"/>
      <c r="E38" s="18"/>
      <c r="F38" s="18"/>
      <c r="G38" s="18"/>
      <c r="H38" s="18"/>
      <c r="I38" s="18"/>
      <c r="J38" s="18"/>
      <c r="K38" s="18"/>
      <c r="L38" s="18"/>
      <c r="M38" s="18"/>
    </row>
    <row r="39" spans="1:39" ht="20.25" customHeight="1" x14ac:dyDescent="0.4">
      <c r="A39" s="43"/>
      <c r="B39" s="18"/>
      <c r="C39" s="24" t="s">
        <v>37</v>
      </c>
      <c r="D39" s="18"/>
      <c r="E39" s="18"/>
      <c r="F39" s="19" t="s">
        <v>38</v>
      </c>
      <c r="G39" s="22">
        <v>0.1</v>
      </c>
      <c r="H39" s="37" t="s">
        <v>31</v>
      </c>
      <c r="I39" s="143">
        <f>IF(OR(I37="",G39=""),"",INT(I37*G39))</f>
        <v>854910</v>
      </c>
      <c r="J39" s="144"/>
      <c r="K39" s="21" t="s">
        <v>28</v>
      </c>
      <c r="L39" s="18"/>
      <c r="M39" s="18"/>
    </row>
    <row r="40" spans="1:39" ht="20.25" customHeight="1" x14ac:dyDescent="0.4">
      <c r="A40" s="43"/>
      <c r="B40" s="18"/>
      <c r="C40" s="18"/>
      <c r="D40" s="18"/>
      <c r="E40" s="18"/>
      <c r="F40" s="19"/>
      <c r="G40" s="18"/>
      <c r="H40" s="18"/>
      <c r="I40" s="18"/>
      <c r="J40" s="18"/>
      <c r="K40" s="21"/>
      <c r="L40" s="18"/>
      <c r="M40" s="18"/>
    </row>
    <row r="41" spans="1:39" ht="20.25" customHeight="1" x14ac:dyDescent="0.4">
      <c r="A41" s="43"/>
      <c r="B41" s="18"/>
      <c r="C41" s="24" t="s">
        <v>39</v>
      </c>
      <c r="D41" s="167" t="s">
        <v>40</v>
      </c>
      <c r="E41" s="131"/>
      <c r="F41" s="131"/>
      <c r="G41" s="131"/>
      <c r="H41" s="37" t="s">
        <v>31</v>
      </c>
      <c r="I41" s="143">
        <f>IF(I39="","",SUM(I37,I39))</f>
        <v>9404010</v>
      </c>
      <c r="J41" s="144"/>
      <c r="K41" s="21" t="s">
        <v>28</v>
      </c>
      <c r="L41" s="18"/>
      <c r="M41" s="18"/>
    </row>
    <row r="42" spans="1:39" ht="20.25" customHeight="1" x14ac:dyDescent="0.4">
      <c r="A42" s="43"/>
      <c r="B42" s="18"/>
      <c r="C42" s="18"/>
      <c r="D42" s="18"/>
      <c r="E42" s="18"/>
      <c r="F42" s="19"/>
      <c r="G42" s="18"/>
      <c r="H42" s="18"/>
      <c r="I42" s="18"/>
      <c r="J42" s="18"/>
      <c r="K42" s="21"/>
      <c r="L42" s="18"/>
      <c r="M42" s="18"/>
    </row>
    <row r="43" spans="1:39" ht="20.25" customHeight="1" x14ac:dyDescent="0.4">
      <c r="A43" s="43"/>
      <c r="B43" s="18"/>
      <c r="C43" s="136" t="s">
        <v>41</v>
      </c>
      <c r="D43" s="127"/>
      <c r="E43" s="128"/>
      <c r="F43" s="128"/>
      <c r="G43" s="128"/>
      <c r="H43" s="128"/>
      <c r="I43" s="128"/>
      <c r="J43" s="128"/>
      <c r="K43" s="128"/>
      <c r="L43" s="129"/>
      <c r="M43" s="18"/>
    </row>
    <row r="44" spans="1:39" ht="20.25" customHeight="1" x14ac:dyDescent="0.4">
      <c r="A44" s="43"/>
      <c r="B44" s="18"/>
      <c r="C44" s="137"/>
      <c r="D44" s="130"/>
      <c r="E44" s="131"/>
      <c r="F44" s="131"/>
      <c r="G44" s="131"/>
      <c r="H44" s="131"/>
      <c r="I44" s="131"/>
      <c r="J44" s="131"/>
      <c r="K44" s="131"/>
      <c r="L44" s="132"/>
      <c r="M44" s="18"/>
    </row>
    <row r="45" spans="1:39" ht="20.25" customHeight="1" x14ac:dyDescent="0.4">
      <c r="C45" s="138"/>
      <c r="D45" s="133"/>
      <c r="E45" s="134"/>
      <c r="F45" s="134"/>
      <c r="G45" s="134"/>
      <c r="H45" s="134"/>
      <c r="I45" s="134"/>
      <c r="J45" s="134"/>
      <c r="K45" s="134"/>
      <c r="L45" s="135"/>
    </row>
    <row r="46" spans="1:39" ht="20.25" customHeight="1" x14ac:dyDescent="0.4">
      <c r="X46" s="43"/>
      <c r="Y46" s="81">
        <v>0</v>
      </c>
      <c r="Z46" s="82">
        <v>1</v>
      </c>
      <c r="AA46" s="43"/>
      <c r="AB46" s="83" t="s">
        <v>42</v>
      </c>
      <c r="AC46" s="84">
        <v>1</v>
      </c>
      <c r="AD46" s="43"/>
      <c r="AE46" s="85" t="s">
        <v>43</v>
      </c>
      <c r="AF46" s="84">
        <v>4</v>
      </c>
      <c r="AG46" s="43"/>
      <c r="AH46" s="83" t="s">
        <v>44</v>
      </c>
      <c r="AI46" s="83">
        <v>36</v>
      </c>
      <c r="AJ46" s="43"/>
      <c r="AK46" s="86">
        <v>100</v>
      </c>
      <c r="AL46" s="87">
        <v>1</v>
      </c>
      <c r="AM46" s="87">
        <v>2</v>
      </c>
    </row>
    <row r="47" spans="1:39" ht="20.25" customHeight="1" x14ac:dyDescent="0.4">
      <c r="X47" s="43"/>
      <c r="Y47" s="43"/>
      <c r="Z47" s="43"/>
      <c r="AA47" s="43"/>
      <c r="AB47" s="43"/>
      <c r="AC47" s="55"/>
      <c r="AD47" s="43"/>
      <c r="AE47" s="43"/>
      <c r="AF47" s="43"/>
      <c r="AG47" s="43"/>
      <c r="AH47" s="43"/>
      <c r="AI47" s="43"/>
      <c r="AJ47" s="43"/>
      <c r="AK47" s="43"/>
      <c r="AL47" s="43"/>
      <c r="AM47" s="43"/>
    </row>
    <row r="48" spans="1:39" ht="20.25" customHeight="1" x14ac:dyDescent="0.4">
      <c r="X48" s="43"/>
      <c r="Y48" s="43"/>
      <c r="Z48" s="43"/>
      <c r="AA48" s="43"/>
      <c r="AB48" s="43"/>
      <c r="AC48" s="55"/>
      <c r="AD48" s="43"/>
      <c r="AE48" s="43"/>
      <c r="AF48" s="43"/>
      <c r="AG48" s="43"/>
      <c r="AH48" s="43"/>
      <c r="AI48" s="43"/>
      <c r="AJ48" s="43"/>
      <c r="AK48" s="43"/>
      <c r="AL48" s="43"/>
      <c r="AM48" s="43"/>
    </row>
  </sheetData>
  <sheetProtection algorithmName="SHA-512" hashValue="L/VoslfL+S0YeS8XIN39F5NdRSeqJK7CL5BvHmeFNl+OQ3A8+4IsfSWIxvDzGrcHfmnQXjzikSVDtRP0/lZchA==" saltValue="sJN+QZLWF+3CVElpNWpJMQ==" spinCount="100000" sheet="1" objects="1" scenarios="1"/>
  <mergeCells count="44">
    <mergeCell ref="O10:O12"/>
    <mergeCell ref="L10:M10"/>
    <mergeCell ref="C16:C17"/>
    <mergeCell ref="L11:M11"/>
    <mergeCell ref="D10:G10"/>
    <mergeCell ref="H10:K10"/>
    <mergeCell ref="D11:E11"/>
    <mergeCell ref="H11:I11"/>
    <mergeCell ref="D13:E13"/>
    <mergeCell ref="F13:G13"/>
    <mergeCell ref="H13:I13"/>
    <mergeCell ref="H16:J17"/>
    <mergeCell ref="D16:G17"/>
    <mergeCell ref="J11:K11"/>
    <mergeCell ref="D41:G41"/>
    <mergeCell ref="I41:J41"/>
    <mergeCell ref="D31:E31"/>
    <mergeCell ref="I31:J31"/>
    <mergeCell ref="D33:E33"/>
    <mergeCell ref="I33:J33"/>
    <mergeCell ref="I35:J35"/>
    <mergeCell ref="P5:S5"/>
    <mergeCell ref="D6:K6"/>
    <mergeCell ref="D7:K7"/>
    <mergeCell ref="D8:E8"/>
    <mergeCell ref="F8:G8"/>
    <mergeCell ref="O7:O9"/>
    <mergeCell ref="D9:E9"/>
    <mergeCell ref="D43:L45"/>
    <mergeCell ref="C43:C45"/>
    <mergeCell ref="K26:L26"/>
    <mergeCell ref="K27:L27"/>
    <mergeCell ref="K19:L20"/>
    <mergeCell ref="K21:L21"/>
    <mergeCell ref="I29:J29"/>
    <mergeCell ref="D26:F26"/>
    <mergeCell ref="G26:I26"/>
    <mergeCell ref="D27:F27"/>
    <mergeCell ref="G27:I27"/>
    <mergeCell ref="C19:C20"/>
    <mergeCell ref="D19:F19"/>
    <mergeCell ref="G19:I19"/>
    <mergeCell ref="I37:J37"/>
    <mergeCell ref="I39:J39"/>
  </mergeCells>
  <phoneticPr fontId="3"/>
  <conditionalFormatting sqref="D10">
    <cfRule type="expression" dxfId="6" priority="46" stopIfTrue="1">
      <formula>OR(#REF!=6,$P$12=1,$P$12=3,$P$12=7,ISTEXT(#REF!))</formula>
    </cfRule>
  </conditionalFormatting>
  <conditionalFormatting sqref="D13 J13">
    <cfRule type="expression" dxfId="5" priority="34" stopIfTrue="1">
      <formula>#REF!="Data_9"</formula>
    </cfRule>
  </conditionalFormatting>
  <conditionalFormatting sqref="D16">
    <cfRule type="expression" dxfId="4" priority="28" stopIfTrue="1">
      <formula>OR(#REF!=1,#REF!=6,ISTEXT(#REF!))</formula>
    </cfRule>
  </conditionalFormatting>
  <conditionalFormatting sqref="F13">
    <cfRule type="expression" dxfId="3" priority="2" stopIfTrue="1">
      <formula>#REF!="Data_9"</formula>
    </cfRule>
  </conditionalFormatting>
  <conditionalFormatting sqref="F8:G8">
    <cfRule type="expression" dxfId="2" priority="17" stopIfTrue="1">
      <formula>$L$1="西暦"</formula>
    </cfRule>
    <cfRule type="expression" dxfId="1" priority="18" stopIfTrue="1">
      <formula>$L$1="和暦"</formula>
    </cfRule>
  </conditionalFormatting>
  <conditionalFormatting sqref="H13">
    <cfRule type="expression" dxfId="0" priority="1" stopIfTrue="1">
      <formula>#REF!="Data_9"</formula>
    </cfRule>
  </conditionalFormatting>
  <dataValidations count="5">
    <dataValidation type="list" allowBlank="1" showErrorMessage="1" sqref="L1" xr:uid="{00000000-0002-0000-0000-000000000000}">
      <formula1>"和暦,西暦"</formula1>
    </dataValidation>
    <dataValidation type="list" allowBlank="1" showInputMessage="1" showErrorMessage="1" sqref="D15:I15" xr:uid="{00000000-0002-0000-0000-000001000000}">
      <formula1>"有,,無"</formula1>
    </dataValidation>
    <dataValidation type="custom" allowBlank="1" showErrorMessage="1" error="戸建住宅では100㎡～300㎡以外は計算出来ません。" sqref="D11:E11" xr:uid="{00000000-0002-0000-0000-000002000000}">
      <formula1>IF(ISTEXT(#REF!),AND(D11&gt;99,D11&lt;301),D11&gt;0)</formula1>
    </dataValidation>
    <dataValidation type="list" allowBlank="1" showInputMessage="1" showErrorMessage="1" sqref="D16:G17" xr:uid="{325B9AE9-BEBE-4C2E-AF86-E7AED66755AF}">
      <formula1>"1.確認申請必要,2.確認申請不要"</formula1>
    </dataValidation>
    <dataValidation type="list" allowBlank="1" showInputMessage="1" showErrorMessage="1" sqref="D10:G10" xr:uid="{00000000-0002-0000-0000-000004000000}">
      <formula1>$O$21:$O$23</formula1>
    </dataValidation>
  </dataValidations>
  <printOptions horizontalCentered="1"/>
  <pageMargins left="0.19685039370078741" right="0.19685039370078741" top="0.59055118110236227" bottom="0.19685039370078741"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F1A9-06AA-4204-B43C-968DCCA05B07}">
  <dimension ref="B1:AC207"/>
  <sheetViews>
    <sheetView zoomScale="85" zoomScaleNormal="85" workbookViewId="0">
      <selection activeCell="AC5" sqref="AC5"/>
    </sheetView>
  </sheetViews>
  <sheetFormatPr defaultRowHeight="18.75" x14ac:dyDescent="0.4"/>
  <cols>
    <col min="3" max="3" width="9.375" bestFit="1" customWidth="1"/>
  </cols>
  <sheetData>
    <row r="1" spans="2:29" x14ac:dyDescent="0.4">
      <c r="B1" s="191" t="s">
        <v>45</v>
      </c>
      <c r="C1" s="192"/>
      <c r="D1" s="192"/>
      <c r="E1" s="192"/>
      <c r="F1" s="192"/>
      <c r="G1" s="192"/>
      <c r="H1" s="192"/>
      <c r="I1" s="192"/>
      <c r="J1" s="192"/>
      <c r="K1" s="192"/>
      <c r="L1" s="192"/>
      <c r="M1" s="193"/>
      <c r="R1" s="191" t="s">
        <v>49</v>
      </c>
      <c r="S1" s="192"/>
      <c r="T1" s="192"/>
      <c r="U1" s="192"/>
      <c r="V1" s="192"/>
      <c r="W1" s="192"/>
      <c r="X1" s="192"/>
      <c r="Y1" s="192"/>
      <c r="Z1" s="192"/>
      <c r="AA1" s="192"/>
      <c r="AB1" s="192"/>
      <c r="AC1" s="193"/>
    </row>
    <row r="2" spans="2:29" x14ac:dyDescent="0.4">
      <c r="B2" s="39" t="s">
        <v>75</v>
      </c>
      <c r="G2" s="39" t="s">
        <v>76</v>
      </c>
      <c r="K2" s="39" t="s">
        <v>77</v>
      </c>
      <c r="R2" s="39" t="s">
        <v>75</v>
      </c>
      <c r="W2" s="39" t="s">
        <v>76</v>
      </c>
      <c r="AA2" s="39" t="s">
        <v>77</v>
      </c>
    </row>
    <row r="4" spans="2:29" x14ac:dyDescent="0.4">
      <c r="C4">
        <f>IF(積算!$D$11&gt;=100,LOOKUP(積算!$D$11,Sheet1!B7:B207,Sheet1!C7:C207),Sheet1!C7)</f>
        <v>450</v>
      </c>
      <c r="D4">
        <f>IF(積算!$D$11&gt;=100,LOOKUP(積算!$D$11,Sheet1!B7:B207,Sheet1!D7:D207),Sheet1!D7)</f>
        <v>120</v>
      </c>
      <c r="E4">
        <f>IF(積算!$D$11&gt;=100,LOOKUP(積算!$D$11,Sheet1!B7:B207,Sheet1!E7:E207),Sheet1!E7)</f>
        <v>92</v>
      </c>
      <c r="G4">
        <f>IF(積算!$D$11&gt;=100,LOOKUP(積算!$D$11,Sheet1!B7:B207,Sheet1!G7:G207),Sheet1!G7)</f>
        <v>370</v>
      </c>
      <c r="H4">
        <f>IF(積算!$D$11&gt;=100,LOOKUP(積算!$D$11,Sheet1!B7:B207,Sheet1!H7:H207),Sheet1!H7)</f>
        <v>100</v>
      </c>
      <c r="I4">
        <f>IF(積算!$D$11&gt;=100,LOOKUP(積算!$D$11,Sheet1!B7:B207,Sheet1!I7:I207),Sheet1!I7)</f>
        <v>92</v>
      </c>
      <c r="K4">
        <f>IF(積算!$D$11&gt;=100,LOOKUP(積算!$D$11,Sheet1!B7:B207,Sheet1!K7:K207),Sheet1!K7)</f>
        <v>220</v>
      </c>
      <c r="L4">
        <f>IF(積算!$D$11&gt;=100,LOOKUP(積算!$D$11,Sheet1!B7:B207,Sheet1!L7:L207),Sheet1!L7)</f>
        <v>52</v>
      </c>
      <c r="M4">
        <f>IF(積算!$D$11&gt;=100,LOOKUP(積算!$D$11,Sheet1!B7:B207,Sheet1!M7:M207),Sheet1!M7)</f>
        <v>28</v>
      </c>
      <c r="S4">
        <f>IF(積算!$D$11&gt;=100,LOOKUP(積算!$D$11,Sheet1!R7:R207,Sheet1!S7:S207),Sheet1!S7)</f>
        <v>150</v>
      </c>
      <c r="T4">
        <f>IF(積算!$D$11&gt;=100,LOOKUP(積算!$D$11,Sheet1!R7:R207,Sheet1!T7:T207),Sheet1!T7)</f>
        <v>34</v>
      </c>
      <c r="U4">
        <f>IF(積算!$D$11&gt;=100,LOOKUP(積算!$D$11,Sheet1!R7:R207,Sheet1!U7:U207),Sheet1!U7)</f>
        <v>39</v>
      </c>
      <c r="W4">
        <f>IF(積算!$D$11&gt;=100,LOOKUP(積算!$D$11,Sheet1!R7:R207,Sheet1!W7:W207),Sheet1!W7)</f>
        <v>150</v>
      </c>
      <c r="X4">
        <f>IF(積算!$D$11&gt;=100,LOOKUP(積算!$D$11,Sheet1!R7:R207,Sheet1!X7:X207),Sheet1!X7)</f>
        <v>34</v>
      </c>
      <c r="Y4">
        <f>IF(積算!$D$11&gt;=100,LOOKUP(積算!$D$11,Sheet1!R7:R207,Sheet1!Y7:Y207),Sheet1!Y7)</f>
        <v>39</v>
      </c>
      <c r="AA4">
        <f>IF(積算!$D$11&gt;=100,LOOKUP(積算!$D$11,Sheet1!R7:R207,Sheet1!AA7:AA207),Sheet1!AA7)</f>
        <v>120</v>
      </c>
      <c r="AB4">
        <f>IF(積算!$D$11&gt;=100,LOOKUP(積算!$D$11,Sheet1!R7:R207,Sheet1!AB7:AB207),Sheet1!AB7)</f>
        <v>29</v>
      </c>
      <c r="AC4">
        <f>IF(積算!$D$11&gt;=100,LOOKUP(積算!$D$11,Sheet1!R7:R207,Sheet1!AC7:AC207),Sheet1!AC7)</f>
        <v>19</v>
      </c>
    </row>
    <row r="6" spans="2:29" x14ac:dyDescent="0.4">
      <c r="B6" s="38" t="s">
        <v>73</v>
      </c>
      <c r="C6" t="s">
        <v>46</v>
      </c>
      <c r="D6" t="s">
        <v>47</v>
      </c>
      <c r="E6" t="s">
        <v>48</v>
      </c>
      <c r="G6" t="s">
        <v>46</v>
      </c>
      <c r="H6" t="s">
        <v>47</v>
      </c>
      <c r="I6" t="s">
        <v>48</v>
      </c>
      <c r="K6" t="s">
        <v>45</v>
      </c>
      <c r="L6" t="s">
        <v>47</v>
      </c>
      <c r="M6" t="s">
        <v>48</v>
      </c>
      <c r="R6" s="38" t="s">
        <v>73</v>
      </c>
      <c r="S6" t="s">
        <v>46</v>
      </c>
      <c r="T6" t="s">
        <v>47</v>
      </c>
      <c r="U6" t="s">
        <v>48</v>
      </c>
      <c r="W6" t="s">
        <v>46</v>
      </c>
      <c r="X6" t="s">
        <v>47</v>
      </c>
      <c r="Y6" t="s">
        <v>48</v>
      </c>
      <c r="AA6" t="s">
        <v>46</v>
      </c>
      <c r="AB6" t="s">
        <v>47</v>
      </c>
      <c r="AC6" t="s">
        <v>48</v>
      </c>
    </row>
    <row r="7" spans="2:29" s="122" customFormat="1" x14ac:dyDescent="0.4">
      <c r="B7" s="122">
        <v>100</v>
      </c>
      <c r="C7" s="125">
        <v>260</v>
      </c>
      <c r="D7" s="125">
        <v>87</v>
      </c>
      <c r="E7" s="125">
        <v>57</v>
      </c>
      <c r="F7" s="125"/>
      <c r="G7" s="125">
        <v>210</v>
      </c>
      <c r="H7" s="125">
        <v>71</v>
      </c>
      <c r="I7" s="125">
        <v>57</v>
      </c>
      <c r="J7" s="125"/>
      <c r="K7" s="125">
        <v>130</v>
      </c>
      <c r="L7" s="125">
        <v>35</v>
      </c>
      <c r="M7" s="125">
        <v>17</v>
      </c>
      <c r="N7" s="125"/>
      <c r="O7" s="125"/>
      <c r="P7" s="125"/>
      <c r="Q7" s="125"/>
      <c r="R7" s="125">
        <v>100</v>
      </c>
      <c r="S7" s="125">
        <v>100</v>
      </c>
      <c r="T7" s="125">
        <v>25</v>
      </c>
      <c r="U7" s="125">
        <v>24</v>
      </c>
      <c r="V7" s="125"/>
      <c r="W7" s="125">
        <f>S7</f>
        <v>100</v>
      </c>
      <c r="X7" s="125">
        <f>T7</f>
        <v>25</v>
      </c>
      <c r="Y7" s="125">
        <f>U7</f>
        <v>24</v>
      </c>
      <c r="Z7" s="125"/>
      <c r="AA7" s="125">
        <v>85</v>
      </c>
      <c r="AB7" s="125">
        <v>21</v>
      </c>
      <c r="AC7" s="125">
        <v>12</v>
      </c>
    </row>
    <row r="8" spans="2:29" x14ac:dyDescent="0.4">
      <c r="B8">
        <v>101</v>
      </c>
      <c r="C8" s="124">
        <f>C7+((C$57-C$7)/50)</f>
        <v>262</v>
      </c>
      <c r="D8" s="124">
        <f t="shared" ref="D8:E23" si="0">D7+((D$57-D$7)/50)</f>
        <v>87.46</v>
      </c>
      <c r="E8" s="124">
        <f t="shared" si="0"/>
        <v>57.36</v>
      </c>
      <c r="F8" s="124"/>
      <c r="G8" s="124">
        <f>G7+((G$57-G$7)/50)</f>
        <v>211.6</v>
      </c>
      <c r="H8" s="124">
        <f t="shared" ref="H8" si="1">H7+((H$57-H$7)/50)</f>
        <v>71.38</v>
      </c>
      <c r="I8" s="124">
        <f t="shared" ref="I8" si="2">I7+((I$57-I$7)/50)</f>
        <v>57.36</v>
      </c>
      <c r="J8" s="124"/>
      <c r="K8" s="124">
        <f>K7+((K$57-K$7)/50)</f>
        <v>131</v>
      </c>
      <c r="L8" s="124">
        <f t="shared" ref="L8" si="3">L7+((L$57-L$7)/50)</f>
        <v>35.18</v>
      </c>
      <c r="M8" s="124">
        <f t="shared" ref="M8" si="4">M7+((M$57-M$7)/50)</f>
        <v>17.12</v>
      </c>
      <c r="N8" s="124"/>
      <c r="O8" s="124"/>
      <c r="P8" s="124"/>
      <c r="Q8" s="124"/>
      <c r="R8" s="124">
        <v>101</v>
      </c>
      <c r="S8" s="124">
        <f>S7+((S$57-S$7)/50)</f>
        <v>100.4</v>
      </c>
      <c r="T8" s="124">
        <f t="shared" ref="T8" si="5">T7+((T$57-T$7)/50)</f>
        <v>25.1</v>
      </c>
      <c r="U8" s="124">
        <f t="shared" ref="U8" si="6">U7+((U$57-U$7)/50)</f>
        <v>24.16</v>
      </c>
      <c r="V8" s="124"/>
      <c r="W8" s="124">
        <f>W7+((W$57-W$7)/50)</f>
        <v>100.4</v>
      </c>
      <c r="X8" s="124">
        <f t="shared" ref="X8" si="7">X7+((X$57-X$7)/50)</f>
        <v>25.1</v>
      </c>
      <c r="Y8" s="124">
        <f t="shared" ref="Y8" si="8">Y7+((Y$57-Y$7)/50)</f>
        <v>24.16</v>
      </c>
      <c r="Z8" s="124"/>
      <c r="AA8" s="124">
        <f>AA7+((AA$57-AA$7)/50)</f>
        <v>85.3</v>
      </c>
      <c r="AB8" s="124">
        <f t="shared" ref="AB8" si="9">AB7+((AB$57-AB$7)/50)</f>
        <v>21.08</v>
      </c>
      <c r="AC8" s="124">
        <f t="shared" ref="AC8" si="10">AC7+((AC$57-AC$7)/50)</f>
        <v>12.08</v>
      </c>
    </row>
    <row r="9" spans="2:29" x14ac:dyDescent="0.4">
      <c r="B9">
        <v>102</v>
      </c>
      <c r="C9" s="124">
        <f t="shared" ref="C9:C56" si="11">C8+((C$57-C$7)/50)</f>
        <v>264</v>
      </c>
      <c r="D9" s="124">
        <f t="shared" si="0"/>
        <v>87.919999999999987</v>
      </c>
      <c r="E9" s="124">
        <f t="shared" si="0"/>
        <v>57.72</v>
      </c>
      <c r="F9" s="124"/>
      <c r="G9" s="124">
        <f t="shared" ref="G9:G56" si="12">G8+((G$57-G$7)/50)</f>
        <v>213.2</v>
      </c>
      <c r="H9" s="124">
        <f t="shared" ref="H9:H56" si="13">H8+((H$57-H$7)/50)</f>
        <v>71.759999999999991</v>
      </c>
      <c r="I9" s="124">
        <f t="shared" ref="I9:I56" si="14">I8+((I$57-I$7)/50)</f>
        <v>57.72</v>
      </c>
      <c r="J9" s="124"/>
      <c r="K9" s="124">
        <f t="shared" ref="K9:K56" si="15">K8+((K$57-K$7)/50)</f>
        <v>132</v>
      </c>
      <c r="L9" s="124">
        <f t="shared" ref="L9:L56" si="16">L8+((L$57-L$7)/50)</f>
        <v>35.36</v>
      </c>
      <c r="M9" s="124">
        <f t="shared" ref="M9:M56" si="17">M8+((M$57-M$7)/50)</f>
        <v>17.240000000000002</v>
      </c>
      <c r="N9" s="124"/>
      <c r="O9" s="124"/>
      <c r="P9" s="124"/>
      <c r="Q9" s="124"/>
      <c r="R9" s="124">
        <v>102</v>
      </c>
      <c r="S9" s="124">
        <f t="shared" ref="S9:S56" si="18">S8+((S$57-S$7)/50)</f>
        <v>100.80000000000001</v>
      </c>
      <c r="T9" s="124">
        <f t="shared" ref="T9:T56" si="19">T8+((T$57-T$7)/50)</f>
        <v>25.200000000000003</v>
      </c>
      <c r="U9" s="124">
        <f t="shared" ref="U9:U56" si="20">U8+((U$57-U$7)/50)</f>
        <v>24.32</v>
      </c>
      <c r="V9" s="124"/>
      <c r="W9" s="124">
        <f t="shared" ref="W9:W56" si="21">W8+((W$57-W$7)/50)</f>
        <v>100.80000000000001</v>
      </c>
      <c r="X9" s="124">
        <f t="shared" ref="X9:X56" si="22">X8+((X$57-X$7)/50)</f>
        <v>25.200000000000003</v>
      </c>
      <c r="Y9" s="124">
        <f t="shared" ref="Y9:Y56" si="23">Y8+((Y$57-Y$7)/50)</f>
        <v>24.32</v>
      </c>
      <c r="Z9" s="124"/>
      <c r="AA9" s="124">
        <f t="shared" ref="AA9:AA56" si="24">AA8+((AA$57-AA$7)/50)</f>
        <v>85.6</v>
      </c>
      <c r="AB9" s="124">
        <f t="shared" ref="AB9:AB56" si="25">AB8+((AB$57-AB$7)/50)</f>
        <v>21.159999999999997</v>
      </c>
      <c r="AC9" s="124">
        <f t="shared" ref="AC9:AC56" si="26">AC8+((AC$57-AC$7)/50)</f>
        <v>12.16</v>
      </c>
    </row>
    <row r="10" spans="2:29" x14ac:dyDescent="0.4">
      <c r="B10">
        <v>103</v>
      </c>
      <c r="C10" s="124">
        <f t="shared" si="11"/>
        <v>266</v>
      </c>
      <c r="D10" s="124">
        <f t="shared" si="0"/>
        <v>88.379999999999981</v>
      </c>
      <c r="E10" s="124">
        <f t="shared" si="0"/>
        <v>58.08</v>
      </c>
      <c r="F10" s="124"/>
      <c r="G10" s="124">
        <f t="shared" si="12"/>
        <v>214.79999999999998</v>
      </c>
      <c r="H10" s="124">
        <f t="shared" si="13"/>
        <v>72.139999999999986</v>
      </c>
      <c r="I10" s="124">
        <f t="shared" si="14"/>
        <v>58.08</v>
      </c>
      <c r="J10" s="124"/>
      <c r="K10" s="124">
        <f t="shared" si="15"/>
        <v>133</v>
      </c>
      <c r="L10" s="124">
        <f t="shared" si="16"/>
        <v>35.54</v>
      </c>
      <c r="M10" s="124">
        <f t="shared" si="17"/>
        <v>17.360000000000003</v>
      </c>
      <c r="N10" s="124"/>
      <c r="O10" s="124"/>
      <c r="P10" s="124"/>
      <c r="Q10" s="124"/>
      <c r="R10" s="124">
        <v>103</v>
      </c>
      <c r="S10" s="124">
        <f t="shared" si="18"/>
        <v>101.20000000000002</v>
      </c>
      <c r="T10" s="124">
        <f t="shared" si="19"/>
        <v>25.300000000000004</v>
      </c>
      <c r="U10" s="124">
        <f t="shared" si="20"/>
        <v>24.48</v>
      </c>
      <c r="V10" s="124"/>
      <c r="W10" s="124">
        <f t="shared" si="21"/>
        <v>101.20000000000002</v>
      </c>
      <c r="X10" s="124">
        <f t="shared" si="22"/>
        <v>25.300000000000004</v>
      </c>
      <c r="Y10" s="124">
        <f t="shared" si="23"/>
        <v>24.48</v>
      </c>
      <c r="Z10" s="124"/>
      <c r="AA10" s="124">
        <f t="shared" si="24"/>
        <v>85.899999999999991</v>
      </c>
      <c r="AB10" s="124">
        <f t="shared" si="25"/>
        <v>21.239999999999995</v>
      </c>
      <c r="AC10" s="124">
        <f t="shared" si="26"/>
        <v>12.24</v>
      </c>
    </row>
    <row r="11" spans="2:29" x14ac:dyDescent="0.4">
      <c r="B11">
        <v>104</v>
      </c>
      <c r="C11" s="124">
        <f t="shared" si="11"/>
        <v>268</v>
      </c>
      <c r="D11" s="124">
        <f t="shared" si="0"/>
        <v>88.839999999999975</v>
      </c>
      <c r="E11" s="124">
        <f t="shared" si="0"/>
        <v>58.44</v>
      </c>
      <c r="F11" s="124"/>
      <c r="G11" s="124">
        <f t="shared" si="12"/>
        <v>216.39999999999998</v>
      </c>
      <c r="H11" s="124">
        <f t="shared" si="13"/>
        <v>72.519999999999982</v>
      </c>
      <c r="I11" s="124">
        <f t="shared" si="14"/>
        <v>58.44</v>
      </c>
      <c r="J11" s="124"/>
      <c r="K11" s="124">
        <f t="shared" si="15"/>
        <v>134</v>
      </c>
      <c r="L11" s="124">
        <f t="shared" si="16"/>
        <v>35.72</v>
      </c>
      <c r="M11" s="124">
        <f t="shared" si="17"/>
        <v>17.480000000000004</v>
      </c>
      <c r="N11" s="124"/>
      <c r="O11" s="124"/>
      <c r="P11" s="124"/>
      <c r="Q11" s="124"/>
      <c r="R11" s="124">
        <v>104</v>
      </c>
      <c r="S11" s="124">
        <f t="shared" si="18"/>
        <v>101.60000000000002</v>
      </c>
      <c r="T11" s="124">
        <f t="shared" si="19"/>
        <v>25.400000000000006</v>
      </c>
      <c r="U11" s="124">
        <f t="shared" si="20"/>
        <v>24.64</v>
      </c>
      <c r="V11" s="124"/>
      <c r="W11" s="124">
        <f t="shared" si="21"/>
        <v>101.60000000000002</v>
      </c>
      <c r="X11" s="124">
        <f t="shared" si="22"/>
        <v>25.400000000000006</v>
      </c>
      <c r="Y11" s="124">
        <f t="shared" si="23"/>
        <v>24.64</v>
      </c>
      <c r="Z11" s="124"/>
      <c r="AA11" s="124">
        <f t="shared" si="24"/>
        <v>86.199999999999989</v>
      </c>
      <c r="AB11" s="124">
        <f t="shared" si="25"/>
        <v>21.319999999999993</v>
      </c>
      <c r="AC11" s="124">
        <f t="shared" si="26"/>
        <v>12.32</v>
      </c>
    </row>
    <row r="12" spans="2:29" x14ac:dyDescent="0.4">
      <c r="B12">
        <v>105</v>
      </c>
      <c r="C12" s="124">
        <f t="shared" si="11"/>
        <v>270</v>
      </c>
      <c r="D12" s="124">
        <f t="shared" si="0"/>
        <v>89.299999999999969</v>
      </c>
      <c r="E12" s="124">
        <f t="shared" si="0"/>
        <v>58.8</v>
      </c>
      <c r="F12" s="124"/>
      <c r="G12" s="124">
        <f t="shared" si="12"/>
        <v>217.99999999999997</v>
      </c>
      <c r="H12" s="124">
        <f t="shared" si="13"/>
        <v>72.899999999999977</v>
      </c>
      <c r="I12" s="124">
        <f t="shared" si="14"/>
        <v>58.8</v>
      </c>
      <c r="J12" s="124"/>
      <c r="K12" s="124">
        <f t="shared" si="15"/>
        <v>135</v>
      </c>
      <c r="L12" s="124">
        <f t="shared" si="16"/>
        <v>35.9</v>
      </c>
      <c r="M12" s="124">
        <f t="shared" si="17"/>
        <v>17.600000000000005</v>
      </c>
      <c r="N12" s="124"/>
      <c r="O12" s="124"/>
      <c r="P12" s="124"/>
      <c r="Q12" s="124"/>
      <c r="R12" s="124">
        <v>105</v>
      </c>
      <c r="S12" s="124">
        <f t="shared" si="18"/>
        <v>102.00000000000003</v>
      </c>
      <c r="T12" s="124">
        <f t="shared" si="19"/>
        <v>25.500000000000007</v>
      </c>
      <c r="U12" s="124">
        <f t="shared" si="20"/>
        <v>24.8</v>
      </c>
      <c r="V12" s="124"/>
      <c r="W12" s="124">
        <f t="shared" si="21"/>
        <v>102.00000000000003</v>
      </c>
      <c r="X12" s="124">
        <f t="shared" si="22"/>
        <v>25.500000000000007</v>
      </c>
      <c r="Y12" s="124">
        <f t="shared" si="23"/>
        <v>24.8</v>
      </c>
      <c r="Z12" s="124"/>
      <c r="AA12" s="124">
        <f t="shared" si="24"/>
        <v>86.499999999999986</v>
      </c>
      <c r="AB12" s="124">
        <f t="shared" si="25"/>
        <v>21.399999999999991</v>
      </c>
      <c r="AC12" s="124">
        <f t="shared" si="26"/>
        <v>12.4</v>
      </c>
    </row>
    <row r="13" spans="2:29" x14ac:dyDescent="0.4">
      <c r="B13">
        <v>106</v>
      </c>
      <c r="C13" s="124">
        <f t="shared" si="11"/>
        <v>272</v>
      </c>
      <c r="D13" s="124">
        <f t="shared" si="0"/>
        <v>89.759999999999962</v>
      </c>
      <c r="E13" s="124">
        <f t="shared" si="0"/>
        <v>59.16</v>
      </c>
      <c r="F13" s="124"/>
      <c r="G13" s="124">
        <f t="shared" si="12"/>
        <v>219.59999999999997</v>
      </c>
      <c r="H13" s="124">
        <f t="shared" si="13"/>
        <v>73.279999999999973</v>
      </c>
      <c r="I13" s="124">
        <f t="shared" si="14"/>
        <v>59.16</v>
      </c>
      <c r="J13" s="124"/>
      <c r="K13" s="124">
        <f t="shared" si="15"/>
        <v>136</v>
      </c>
      <c r="L13" s="124">
        <f t="shared" si="16"/>
        <v>36.08</v>
      </c>
      <c r="M13" s="124">
        <f t="shared" si="17"/>
        <v>17.720000000000006</v>
      </c>
      <c r="N13" s="124"/>
      <c r="O13" s="124"/>
      <c r="P13" s="124"/>
      <c r="Q13" s="124"/>
      <c r="R13" s="124">
        <v>106</v>
      </c>
      <c r="S13" s="124">
        <f t="shared" si="18"/>
        <v>102.40000000000003</v>
      </c>
      <c r="T13" s="124">
        <f t="shared" si="19"/>
        <v>25.600000000000009</v>
      </c>
      <c r="U13" s="124">
        <f t="shared" si="20"/>
        <v>24.96</v>
      </c>
      <c r="V13" s="124"/>
      <c r="W13" s="124">
        <f t="shared" si="21"/>
        <v>102.40000000000003</v>
      </c>
      <c r="X13" s="124">
        <f t="shared" si="22"/>
        <v>25.600000000000009</v>
      </c>
      <c r="Y13" s="124">
        <f t="shared" si="23"/>
        <v>24.96</v>
      </c>
      <c r="Z13" s="124"/>
      <c r="AA13" s="124">
        <f t="shared" si="24"/>
        <v>86.799999999999983</v>
      </c>
      <c r="AB13" s="124">
        <f t="shared" si="25"/>
        <v>21.47999999999999</v>
      </c>
      <c r="AC13" s="124">
        <f t="shared" si="26"/>
        <v>12.48</v>
      </c>
    </row>
    <row r="14" spans="2:29" x14ac:dyDescent="0.4">
      <c r="B14">
        <v>107</v>
      </c>
      <c r="C14" s="124">
        <f t="shared" si="11"/>
        <v>274</v>
      </c>
      <c r="D14" s="124">
        <f t="shared" si="0"/>
        <v>90.219999999999956</v>
      </c>
      <c r="E14" s="124">
        <f t="shared" si="0"/>
        <v>59.519999999999996</v>
      </c>
      <c r="F14" s="124"/>
      <c r="G14" s="124">
        <f t="shared" si="12"/>
        <v>221.19999999999996</v>
      </c>
      <c r="H14" s="124">
        <f t="shared" si="13"/>
        <v>73.659999999999968</v>
      </c>
      <c r="I14" s="124">
        <f t="shared" si="14"/>
        <v>59.519999999999996</v>
      </c>
      <c r="J14" s="124"/>
      <c r="K14" s="124">
        <f t="shared" si="15"/>
        <v>137</v>
      </c>
      <c r="L14" s="124">
        <f t="shared" si="16"/>
        <v>36.26</v>
      </c>
      <c r="M14" s="124">
        <f t="shared" si="17"/>
        <v>17.840000000000007</v>
      </c>
      <c r="N14" s="124"/>
      <c r="O14" s="124"/>
      <c r="P14" s="124"/>
      <c r="Q14" s="124"/>
      <c r="R14" s="124">
        <v>107</v>
      </c>
      <c r="S14" s="124">
        <f t="shared" si="18"/>
        <v>102.80000000000004</v>
      </c>
      <c r="T14" s="124">
        <f t="shared" si="19"/>
        <v>25.70000000000001</v>
      </c>
      <c r="U14" s="124">
        <f t="shared" si="20"/>
        <v>25.12</v>
      </c>
      <c r="V14" s="124"/>
      <c r="W14" s="124">
        <f t="shared" si="21"/>
        <v>102.80000000000004</v>
      </c>
      <c r="X14" s="124">
        <f t="shared" si="22"/>
        <v>25.70000000000001</v>
      </c>
      <c r="Y14" s="124">
        <f t="shared" si="23"/>
        <v>25.12</v>
      </c>
      <c r="Z14" s="124"/>
      <c r="AA14" s="124">
        <f t="shared" si="24"/>
        <v>87.09999999999998</v>
      </c>
      <c r="AB14" s="124">
        <f t="shared" si="25"/>
        <v>21.559999999999988</v>
      </c>
      <c r="AC14" s="124">
        <f t="shared" si="26"/>
        <v>12.56</v>
      </c>
    </row>
    <row r="15" spans="2:29" x14ac:dyDescent="0.4">
      <c r="B15">
        <v>108</v>
      </c>
      <c r="C15" s="124">
        <f t="shared" si="11"/>
        <v>276</v>
      </c>
      <c r="D15" s="124">
        <f t="shared" si="0"/>
        <v>90.67999999999995</v>
      </c>
      <c r="E15" s="124">
        <f t="shared" si="0"/>
        <v>59.879999999999995</v>
      </c>
      <c r="F15" s="124"/>
      <c r="G15" s="124">
        <f t="shared" si="12"/>
        <v>222.79999999999995</v>
      </c>
      <c r="H15" s="124">
        <f t="shared" si="13"/>
        <v>74.039999999999964</v>
      </c>
      <c r="I15" s="124">
        <f t="shared" si="14"/>
        <v>59.879999999999995</v>
      </c>
      <c r="J15" s="124"/>
      <c r="K15" s="124">
        <f t="shared" si="15"/>
        <v>138</v>
      </c>
      <c r="L15" s="124">
        <f t="shared" si="16"/>
        <v>36.44</v>
      </c>
      <c r="M15" s="124">
        <f t="shared" si="17"/>
        <v>17.960000000000008</v>
      </c>
      <c r="N15" s="124"/>
      <c r="O15" s="124"/>
      <c r="P15" s="124"/>
      <c r="Q15" s="124"/>
      <c r="R15" s="124">
        <v>108</v>
      </c>
      <c r="S15" s="124">
        <f t="shared" si="18"/>
        <v>103.20000000000005</v>
      </c>
      <c r="T15" s="124">
        <f t="shared" si="19"/>
        <v>25.800000000000011</v>
      </c>
      <c r="U15" s="124">
        <f t="shared" si="20"/>
        <v>25.28</v>
      </c>
      <c r="V15" s="124"/>
      <c r="W15" s="124">
        <f t="shared" si="21"/>
        <v>103.20000000000005</v>
      </c>
      <c r="X15" s="124">
        <f t="shared" si="22"/>
        <v>25.800000000000011</v>
      </c>
      <c r="Y15" s="124">
        <f t="shared" si="23"/>
        <v>25.28</v>
      </c>
      <c r="Z15" s="124"/>
      <c r="AA15" s="124">
        <f t="shared" si="24"/>
        <v>87.399999999999977</v>
      </c>
      <c r="AB15" s="124">
        <f t="shared" si="25"/>
        <v>21.639999999999986</v>
      </c>
      <c r="AC15" s="124">
        <f t="shared" si="26"/>
        <v>12.64</v>
      </c>
    </row>
    <row r="16" spans="2:29" x14ac:dyDescent="0.4">
      <c r="B16">
        <v>109</v>
      </c>
      <c r="C16" s="124">
        <f t="shared" si="11"/>
        <v>278</v>
      </c>
      <c r="D16" s="124">
        <f t="shared" si="0"/>
        <v>91.139999999999944</v>
      </c>
      <c r="E16" s="124">
        <f t="shared" si="0"/>
        <v>60.239999999999995</v>
      </c>
      <c r="F16" s="124"/>
      <c r="G16" s="124">
        <f t="shared" si="12"/>
        <v>224.39999999999995</v>
      </c>
      <c r="H16" s="124">
        <f t="shared" si="13"/>
        <v>74.419999999999959</v>
      </c>
      <c r="I16" s="124">
        <f t="shared" si="14"/>
        <v>60.239999999999995</v>
      </c>
      <c r="J16" s="124"/>
      <c r="K16" s="124">
        <f t="shared" si="15"/>
        <v>139</v>
      </c>
      <c r="L16" s="124">
        <f t="shared" si="16"/>
        <v>36.619999999999997</v>
      </c>
      <c r="M16" s="124">
        <f t="shared" si="17"/>
        <v>18.080000000000009</v>
      </c>
      <c r="N16" s="124"/>
      <c r="O16" s="124"/>
      <c r="P16" s="124"/>
      <c r="Q16" s="124"/>
      <c r="R16" s="124">
        <v>109</v>
      </c>
      <c r="S16" s="124">
        <f t="shared" si="18"/>
        <v>103.60000000000005</v>
      </c>
      <c r="T16" s="124">
        <f t="shared" si="19"/>
        <v>25.900000000000013</v>
      </c>
      <c r="U16" s="124">
        <f t="shared" si="20"/>
        <v>25.44</v>
      </c>
      <c r="V16" s="124"/>
      <c r="W16" s="124">
        <f t="shared" si="21"/>
        <v>103.60000000000005</v>
      </c>
      <c r="X16" s="124">
        <f t="shared" si="22"/>
        <v>25.900000000000013</v>
      </c>
      <c r="Y16" s="124">
        <f t="shared" si="23"/>
        <v>25.44</v>
      </c>
      <c r="Z16" s="124"/>
      <c r="AA16" s="124">
        <f t="shared" si="24"/>
        <v>87.699999999999974</v>
      </c>
      <c r="AB16" s="124">
        <f t="shared" si="25"/>
        <v>21.719999999999985</v>
      </c>
      <c r="AC16" s="124">
        <f t="shared" si="26"/>
        <v>12.72</v>
      </c>
    </row>
    <row r="17" spans="2:29" x14ac:dyDescent="0.4">
      <c r="B17">
        <v>110</v>
      </c>
      <c r="C17" s="124">
        <f t="shared" si="11"/>
        <v>280</v>
      </c>
      <c r="D17" s="124">
        <f t="shared" si="0"/>
        <v>91.599999999999937</v>
      </c>
      <c r="E17" s="124">
        <f t="shared" si="0"/>
        <v>60.599999999999994</v>
      </c>
      <c r="F17" s="124"/>
      <c r="G17" s="124">
        <f t="shared" si="12"/>
        <v>225.99999999999994</v>
      </c>
      <c r="H17" s="124">
        <f t="shared" si="13"/>
        <v>74.799999999999955</v>
      </c>
      <c r="I17" s="124">
        <f t="shared" si="14"/>
        <v>60.599999999999994</v>
      </c>
      <c r="J17" s="124"/>
      <c r="K17" s="124">
        <f t="shared" si="15"/>
        <v>140</v>
      </c>
      <c r="L17" s="124">
        <f t="shared" si="16"/>
        <v>36.799999999999997</v>
      </c>
      <c r="M17" s="124">
        <f t="shared" si="17"/>
        <v>18.20000000000001</v>
      </c>
      <c r="N17" s="124"/>
      <c r="O17" s="124"/>
      <c r="P17" s="124"/>
      <c r="Q17" s="124"/>
      <c r="R17" s="124">
        <v>110</v>
      </c>
      <c r="S17" s="124">
        <f t="shared" si="18"/>
        <v>104.00000000000006</v>
      </c>
      <c r="T17" s="124">
        <f t="shared" si="19"/>
        <v>26.000000000000014</v>
      </c>
      <c r="U17" s="124">
        <f t="shared" si="20"/>
        <v>25.6</v>
      </c>
      <c r="V17" s="124"/>
      <c r="W17" s="124">
        <f t="shared" si="21"/>
        <v>104.00000000000006</v>
      </c>
      <c r="X17" s="124">
        <f t="shared" si="22"/>
        <v>26.000000000000014</v>
      </c>
      <c r="Y17" s="124">
        <f t="shared" si="23"/>
        <v>25.6</v>
      </c>
      <c r="Z17" s="124"/>
      <c r="AA17" s="124">
        <f t="shared" si="24"/>
        <v>87.999999999999972</v>
      </c>
      <c r="AB17" s="124">
        <f t="shared" si="25"/>
        <v>21.799999999999983</v>
      </c>
      <c r="AC17" s="124">
        <f t="shared" si="26"/>
        <v>12.8</v>
      </c>
    </row>
    <row r="18" spans="2:29" x14ac:dyDescent="0.4">
      <c r="B18">
        <v>111</v>
      </c>
      <c r="C18" s="124">
        <f t="shared" si="11"/>
        <v>282</v>
      </c>
      <c r="D18" s="124">
        <f t="shared" si="0"/>
        <v>92.059999999999931</v>
      </c>
      <c r="E18" s="124">
        <f t="shared" si="0"/>
        <v>60.959999999999994</v>
      </c>
      <c r="F18" s="124"/>
      <c r="G18" s="124">
        <f t="shared" si="12"/>
        <v>227.59999999999994</v>
      </c>
      <c r="H18" s="124">
        <f t="shared" si="13"/>
        <v>75.17999999999995</v>
      </c>
      <c r="I18" s="124">
        <f t="shared" si="14"/>
        <v>60.959999999999994</v>
      </c>
      <c r="J18" s="124"/>
      <c r="K18" s="124">
        <f t="shared" si="15"/>
        <v>141</v>
      </c>
      <c r="L18" s="124">
        <f t="shared" si="16"/>
        <v>36.979999999999997</v>
      </c>
      <c r="M18" s="124">
        <f t="shared" si="17"/>
        <v>18.320000000000011</v>
      </c>
      <c r="N18" s="124"/>
      <c r="O18" s="124"/>
      <c r="P18" s="124"/>
      <c r="Q18" s="124"/>
      <c r="R18" s="124">
        <v>111</v>
      </c>
      <c r="S18" s="124">
        <f t="shared" si="18"/>
        <v>104.40000000000006</v>
      </c>
      <c r="T18" s="124">
        <f t="shared" si="19"/>
        <v>26.100000000000016</v>
      </c>
      <c r="U18" s="124">
        <f t="shared" si="20"/>
        <v>25.76</v>
      </c>
      <c r="V18" s="124"/>
      <c r="W18" s="124">
        <f t="shared" si="21"/>
        <v>104.40000000000006</v>
      </c>
      <c r="X18" s="124">
        <f t="shared" si="22"/>
        <v>26.100000000000016</v>
      </c>
      <c r="Y18" s="124">
        <f t="shared" si="23"/>
        <v>25.76</v>
      </c>
      <c r="Z18" s="124"/>
      <c r="AA18" s="124">
        <f t="shared" si="24"/>
        <v>88.299999999999969</v>
      </c>
      <c r="AB18" s="124">
        <f t="shared" si="25"/>
        <v>21.879999999999981</v>
      </c>
      <c r="AC18" s="124">
        <f t="shared" si="26"/>
        <v>12.88</v>
      </c>
    </row>
    <row r="19" spans="2:29" x14ac:dyDescent="0.4">
      <c r="B19">
        <v>112</v>
      </c>
      <c r="C19" s="124">
        <f t="shared" si="11"/>
        <v>284</v>
      </c>
      <c r="D19" s="124">
        <f t="shared" si="0"/>
        <v>92.519999999999925</v>
      </c>
      <c r="E19" s="124">
        <f t="shared" si="0"/>
        <v>61.319999999999993</v>
      </c>
      <c r="F19" s="124"/>
      <c r="G19" s="124">
        <f t="shared" si="12"/>
        <v>229.19999999999993</v>
      </c>
      <c r="H19" s="124">
        <f t="shared" si="13"/>
        <v>75.559999999999945</v>
      </c>
      <c r="I19" s="124">
        <f t="shared" si="14"/>
        <v>61.319999999999993</v>
      </c>
      <c r="J19" s="124"/>
      <c r="K19" s="124">
        <f t="shared" si="15"/>
        <v>142</v>
      </c>
      <c r="L19" s="124">
        <f t="shared" si="16"/>
        <v>37.159999999999997</v>
      </c>
      <c r="M19" s="124">
        <f t="shared" si="17"/>
        <v>18.440000000000012</v>
      </c>
      <c r="N19" s="124"/>
      <c r="O19" s="124"/>
      <c r="P19" s="124"/>
      <c r="Q19" s="124"/>
      <c r="R19" s="124">
        <v>112</v>
      </c>
      <c r="S19" s="124">
        <f t="shared" si="18"/>
        <v>104.80000000000007</v>
      </c>
      <c r="T19" s="124">
        <f t="shared" si="19"/>
        <v>26.200000000000017</v>
      </c>
      <c r="U19" s="124">
        <f t="shared" si="20"/>
        <v>25.92</v>
      </c>
      <c r="V19" s="124"/>
      <c r="W19" s="124">
        <f t="shared" si="21"/>
        <v>104.80000000000007</v>
      </c>
      <c r="X19" s="124">
        <f t="shared" si="22"/>
        <v>26.200000000000017</v>
      </c>
      <c r="Y19" s="124">
        <f t="shared" si="23"/>
        <v>25.92</v>
      </c>
      <c r="Z19" s="124"/>
      <c r="AA19" s="124">
        <f t="shared" si="24"/>
        <v>88.599999999999966</v>
      </c>
      <c r="AB19" s="124">
        <f t="shared" si="25"/>
        <v>21.95999999999998</v>
      </c>
      <c r="AC19" s="124">
        <f t="shared" si="26"/>
        <v>12.96</v>
      </c>
    </row>
    <row r="20" spans="2:29" x14ac:dyDescent="0.4">
      <c r="B20">
        <v>113</v>
      </c>
      <c r="C20" s="124">
        <f t="shared" si="11"/>
        <v>286</v>
      </c>
      <c r="D20" s="124">
        <f t="shared" si="0"/>
        <v>92.979999999999919</v>
      </c>
      <c r="E20" s="124">
        <f t="shared" si="0"/>
        <v>61.679999999999993</v>
      </c>
      <c r="F20" s="124"/>
      <c r="G20" s="124">
        <f t="shared" si="12"/>
        <v>230.79999999999993</v>
      </c>
      <c r="H20" s="124">
        <f t="shared" si="13"/>
        <v>75.939999999999941</v>
      </c>
      <c r="I20" s="124">
        <f t="shared" si="14"/>
        <v>61.679999999999993</v>
      </c>
      <c r="J20" s="124"/>
      <c r="K20" s="124">
        <f t="shared" si="15"/>
        <v>143</v>
      </c>
      <c r="L20" s="124">
        <f t="shared" si="16"/>
        <v>37.339999999999996</v>
      </c>
      <c r="M20" s="124">
        <f t="shared" si="17"/>
        <v>18.560000000000013</v>
      </c>
      <c r="N20" s="124"/>
      <c r="O20" s="124"/>
      <c r="P20" s="124"/>
      <c r="Q20" s="124"/>
      <c r="R20" s="124">
        <v>113</v>
      </c>
      <c r="S20" s="124">
        <f t="shared" si="18"/>
        <v>105.20000000000007</v>
      </c>
      <c r="T20" s="124">
        <f t="shared" si="19"/>
        <v>26.300000000000018</v>
      </c>
      <c r="U20" s="124">
        <f t="shared" si="20"/>
        <v>26.080000000000002</v>
      </c>
      <c r="V20" s="124"/>
      <c r="W20" s="124">
        <f t="shared" si="21"/>
        <v>105.20000000000007</v>
      </c>
      <c r="X20" s="124">
        <f t="shared" si="22"/>
        <v>26.300000000000018</v>
      </c>
      <c r="Y20" s="124">
        <f t="shared" si="23"/>
        <v>26.080000000000002</v>
      </c>
      <c r="Z20" s="124"/>
      <c r="AA20" s="124">
        <f t="shared" si="24"/>
        <v>88.899999999999963</v>
      </c>
      <c r="AB20" s="124">
        <f t="shared" si="25"/>
        <v>22.039999999999978</v>
      </c>
      <c r="AC20" s="124">
        <f t="shared" si="26"/>
        <v>13.040000000000001</v>
      </c>
    </row>
    <row r="21" spans="2:29" x14ac:dyDescent="0.4">
      <c r="B21">
        <v>114</v>
      </c>
      <c r="C21" s="124">
        <f t="shared" si="11"/>
        <v>288</v>
      </c>
      <c r="D21" s="124">
        <f t="shared" si="0"/>
        <v>93.439999999999912</v>
      </c>
      <c r="E21" s="124">
        <f t="shared" si="0"/>
        <v>62.039999999999992</v>
      </c>
      <c r="F21" s="124"/>
      <c r="G21" s="124">
        <f t="shared" si="12"/>
        <v>232.39999999999992</v>
      </c>
      <c r="H21" s="124">
        <f t="shared" si="13"/>
        <v>76.319999999999936</v>
      </c>
      <c r="I21" s="124">
        <f t="shared" si="14"/>
        <v>62.039999999999992</v>
      </c>
      <c r="J21" s="124"/>
      <c r="K21" s="124">
        <f t="shared" si="15"/>
        <v>144</v>
      </c>
      <c r="L21" s="124">
        <f t="shared" si="16"/>
        <v>37.519999999999996</v>
      </c>
      <c r="M21" s="124">
        <f t="shared" si="17"/>
        <v>18.680000000000014</v>
      </c>
      <c r="N21" s="124"/>
      <c r="O21" s="124"/>
      <c r="P21" s="124"/>
      <c r="Q21" s="124"/>
      <c r="R21" s="124">
        <v>114</v>
      </c>
      <c r="S21" s="124">
        <f t="shared" si="18"/>
        <v>105.60000000000008</v>
      </c>
      <c r="T21" s="124">
        <f t="shared" si="19"/>
        <v>26.40000000000002</v>
      </c>
      <c r="U21" s="124">
        <f t="shared" si="20"/>
        <v>26.240000000000002</v>
      </c>
      <c r="V21" s="124"/>
      <c r="W21" s="124">
        <f t="shared" si="21"/>
        <v>105.60000000000008</v>
      </c>
      <c r="X21" s="124">
        <f t="shared" si="22"/>
        <v>26.40000000000002</v>
      </c>
      <c r="Y21" s="124">
        <f t="shared" si="23"/>
        <v>26.240000000000002</v>
      </c>
      <c r="Z21" s="124"/>
      <c r="AA21" s="124">
        <f t="shared" si="24"/>
        <v>89.19999999999996</v>
      </c>
      <c r="AB21" s="124">
        <f t="shared" si="25"/>
        <v>22.119999999999976</v>
      </c>
      <c r="AC21" s="124">
        <f t="shared" si="26"/>
        <v>13.120000000000001</v>
      </c>
    </row>
    <row r="22" spans="2:29" x14ac:dyDescent="0.4">
      <c r="B22">
        <v>115</v>
      </c>
      <c r="C22" s="124">
        <f t="shared" si="11"/>
        <v>290</v>
      </c>
      <c r="D22" s="124">
        <f t="shared" si="0"/>
        <v>93.899999999999906</v>
      </c>
      <c r="E22" s="124">
        <f t="shared" si="0"/>
        <v>62.399999999999991</v>
      </c>
      <c r="F22" s="124"/>
      <c r="G22" s="124">
        <f t="shared" si="12"/>
        <v>233.99999999999991</v>
      </c>
      <c r="H22" s="124">
        <f t="shared" si="13"/>
        <v>76.699999999999932</v>
      </c>
      <c r="I22" s="124">
        <f t="shared" si="14"/>
        <v>62.399999999999991</v>
      </c>
      <c r="J22" s="124"/>
      <c r="K22" s="124">
        <f t="shared" si="15"/>
        <v>145</v>
      </c>
      <c r="L22" s="124">
        <f t="shared" si="16"/>
        <v>37.699999999999996</v>
      </c>
      <c r="M22" s="124">
        <f t="shared" si="17"/>
        <v>18.800000000000015</v>
      </c>
      <c r="N22" s="124"/>
      <c r="O22" s="124"/>
      <c r="P22" s="124"/>
      <c r="Q22" s="124"/>
      <c r="R22" s="124">
        <v>115</v>
      </c>
      <c r="S22" s="124">
        <f t="shared" si="18"/>
        <v>106.00000000000009</v>
      </c>
      <c r="T22" s="124">
        <f t="shared" si="19"/>
        <v>26.500000000000021</v>
      </c>
      <c r="U22" s="124">
        <f t="shared" si="20"/>
        <v>26.400000000000002</v>
      </c>
      <c r="V22" s="124"/>
      <c r="W22" s="124">
        <f t="shared" si="21"/>
        <v>106.00000000000009</v>
      </c>
      <c r="X22" s="124">
        <f t="shared" si="22"/>
        <v>26.500000000000021</v>
      </c>
      <c r="Y22" s="124">
        <f t="shared" si="23"/>
        <v>26.400000000000002</v>
      </c>
      <c r="Z22" s="124"/>
      <c r="AA22" s="124">
        <f t="shared" si="24"/>
        <v>89.499999999999957</v>
      </c>
      <c r="AB22" s="124">
        <f t="shared" si="25"/>
        <v>22.199999999999974</v>
      </c>
      <c r="AC22" s="124">
        <f t="shared" si="26"/>
        <v>13.200000000000001</v>
      </c>
    </row>
    <row r="23" spans="2:29" x14ac:dyDescent="0.4">
      <c r="B23">
        <v>116</v>
      </c>
      <c r="C23" s="124">
        <f t="shared" si="11"/>
        <v>292</v>
      </c>
      <c r="D23" s="124">
        <f t="shared" si="0"/>
        <v>94.3599999999999</v>
      </c>
      <c r="E23" s="124">
        <f t="shared" si="0"/>
        <v>62.759999999999991</v>
      </c>
      <c r="F23" s="124"/>
      <c r="G23" s="124">
        <f t="shared" si="12"/>
        <v>235.59999999999991</v>
      </c>
      <c r="H23" s="124">
        <f t="shared" si="13"/>
        <v>77.079999999999927</v>
      </c>
      <c r="I23" s="124">
        <f t="shared" si="14"/>
        <v>62.759999999999991</v>
      </c>
      <c r="J23" s="124"/>
      <c r="K23" s="124">
        <f t="shared" si="15"/>
        <v>146</v>
      </c>
      <c r="L23" s="124">
        <f t="shared" si="16"/>
        <v>37.879999999999995</v>
      </c>
      <c r="M23" s="124">
        <f t="shared" si="17"/>
        <v>18.920000000000016</v>
      </c>
      <c r="N23" s="124"/>
      <c r="O23" s="124"/>
      <c r="P23" s="124"/>
      <c r="Q23" s="124"/>
      <c r="R23" s="124">
        <v>116</v>
      </c>
      <c r="S23" s="124">
        <f t="shared" si="18"/>
        <v>106.40000000000009</v>
      </c>
      <c r="T23" s="124">
        <f t="shared" si="19"/>
        <v>26.600000000000023</v>
      </c>
      <c r="U23" s="124">
        <f t="shared" si="20"/>
        <v>26.560000000000002</v>
      </c>
      <c r="V23" s="124"/>
      <c r="W23" s="124">
        <f t="shared" si="21"/>
        <v>106.40000000000009</v>
      </c>
      <c r="X23" s="124">
        <f t="shared" si="22"/>
        <v>26.600000000000023</v>
      </c>
      <c r="Y23" s="124">
        <f t="shared" si="23"/>
        <v>26.560000000000002</v>
      </c>
      <c r="Z23" s="124"/>
      <c r="AA23" s="124">
        <f t="shared" si="24"/>
        <v>89.799999999999955</v>
      </c>
      <c r="AB23" s="124">
        <f t="shared" si="25"/>
        <v>22.279999999999973</v>
      </c>
      <c r="AC23" s="124">
        <f t="shared" si="26"/>
        <v>13.280000000000001</v>
      </c>
    </row>
    <row r="24" spans="2:29" x14ac:dyDescent="0.4">
      <c r="B24">
        <v>117</v>
      </c>
      <c r="C24" s="124">
        <f t="shared" si="11"/>
        <v>294</v>
      </c>
      <c r="D24" s="124">
        <f t="shared" ref="D24:D56" si="27">D23+((D$57-D$7)/50)</f>
        <v>94.819999999999894</v>
      </c>
      <c r="E24" s="124">
        <f t="shared" ref="E24:E56" si="28">E23+((E$57-E$7)/50)</f>
        <v>63.11999999999999</v>
      </c>
      <c r="F24" s="124"/>
      <c r="G24" s="124">
        <f t="shared" si="12"/>
        <v>237.1999999999999</v>
      </c>
      <c r="H24" s="124">
        <f t="shared" si="13"/>
        <v>77.459999999999923</v>
      </c>
      <c r="I24" s="124">
        <f t="shared" si="14"/>
        <v>63.11999999999999</v>
      </c>
      <c r="J24" s="124"/>
      <c r="K24" s="124">
        <f t="shared" si="15"/>
        <v>147</v>
      </c>
      <c r="L24" s="124">
        <f t="shared" si="16"/>
        <v>38.059999999999995</v>
      </c>
      <c r="M24" s="124">
        <f t="shared" si="17"/>
        <v>19.040000000000017</v>
      </c>
      <c r="N24" s="124"/>
      <c r="O24" s="124"/>
      <c r="P24" s="124"/>
      <c r="Q24" s="124"/>
      <c r="R24" s="124">
        <v>117</v>
      </c>
      <c r="S24" s="124">
        <f t="shared" si="18"/>
        <v>106.8000000000001</v>
      </c>
      <c r="T24" s="124">
        <f t="shared" si="19"/>
        <v>26.700000000000024</v>
      </c>
      <c r="U24" s="124">
        <f t="shared" si="20"/>
        <v>26.720000000000002</v>
      </c>
      <c r="V24" s="124"/>
      <c r="W24" s="124">
        <f t="shared" si="21"/>
        <v>106.8000000000001</v>
      </c>
      <c r="X24" s="124">
        <f t="shared" si="22"/>
        <v>26.700000000000024</v>
      </c>
      <c r="Y24" s="124">
        <f t="shared" si="23"/>
        <v>26.720000000000002</v>
      </c>
      <c r="Z24" s="124"/>
      <c r="AA24" s="124">
        <f t="shared" si="24"/>
        <v>90.099999999999952</v>
      </c>
      <c r="AB24" s="124">
        <f t="shared" si="25"/>
        <v>22.359999999999971</v>
      </c>
      <c r="AC24" s="124">
        <f t="shared" si="26"/>
        <v>13.360000000000001</v>
      </c>
    </row>
    <row r="25" spans="2:29" x14ac:dyDescent="0.4">
      <c r="B25">
        <v>118</v>
      </c>
      <c r="C25" s="124">
        <f t="shared" si="11"/>
        <v>296</v>
      </c>
      <c r="D25" s="124">
        <f t="shared" si="27"/>
        <v>95.279999999999887</v>
      </c>
      <c r="E25" s="124">
        <f t="shared" si="28"/>
        <v>63.47999999999999</v>
      </c>
      <c r="F25" s="124"/>
      <c r="G25" s="124">
        <f t="shared" si="12"/>
        <v>238.7999999999999</v>
      </c>
      <c r="H25" s="124">
        <f t="shared" si="13"/>
        <v>77.839999999999918</v>
      </c>
      <c r="I25" s="124">
        <f t="shared" si="14"/>
        <v>63.47999999999999</v>
      </c>
      <c r="J25" s="124"/>
      <c r="K25" s="124">
        <f t="shared" si="15"/>
        <v>148</v>
      </c>
      <c r="L25" s="124">
        <f t="shared" si="16"/>
        <v>38.239999999999995</v>
      </c>
      <c r="M25" s="124">
        <f t="shared" si="17"/>
        <v>19.160000000000018</v>
      </c>
      <c r="N25" s="124"/>
      <c r="O25" s="124"/>
      <c r="P25" s="124"/>
      <c r="Q25" s="124"/>
      <c r="R25" s="124">
        <v>118</v>
      </c>
      <c r="S25" s="124">
        <f t="shared" si="18"/>
        <v>107.2000000000001</v>
      </c>
      <c r="T25" s="124">
        <f t="shared" si="19"/>
        <v>26.800000000000026</v>
      </c>
      <c r="U25" s="124">
        <f t="shared" si="20"/>
        <v>26.880000000000003</v>
      </c>
      <c r="V25" s="124"/>
      <c r="W25" s="124">
        <f t="shared" si="21"/>
        <v>107.2000000000001</v>
      </c>
      <c r="X25" s="124">
        <f t="shared" si="22"/>
        <v>26.800000000000026</v>
      </c>
      <c r="Y25" s="124">
        <f t="shared" si="23"/>
        <v>26.880000000000003</v>
      </c>
      <c r="Z25" s="124"/>
      <c r="AA25" s="124">
        <f t="shared" si="24"/>
        <v>90.399999999999949</v>
      </c>
      <c r="AB25" s="124">
        <f t="shared" si="25"/>
        <v>22.439999999999969</v>
      </c>
      <c r="AC25" s="124">
        <f t="shared" si="26"/>
        <v>13.440000000000001</v>
      </c>
    </row>
    <row r="26" spans="2:29" x14ac:dyDescent="0.4">
      <c r="B26">
        <v>119</v>
      </c>
      <c r="C26" s="124">
        <f t="shared" si="11"/>
        <v>298</v>
      </c>
      <c r="D26" s="124">
        <f t="shared" si="27"/>
        <v>95.739999999999881</v>
      </c>
      <c r="E26" s="124">
        <f t="shared" si="28"/>
        <v>63.839999999999989</v>
      </c>
      <c r="F26" s="124"/>
      <c r="G26" s="124">
        <f t="shared" si="12"/>
        <v>240.39999999999989</v>
      </c>
      <c r="H26" s="124">
        <f t="shared" si="13"/>
        <v>78.219999999999914</v>
      </c>
      <c r="I26" s="124">
        <f t="shared" si="14"/>
        <v>63.839999999999989</v>
      </c>
      <c r="J26" s="124"/>
      <c r="K26" s="124">
        <f t="shared" si="15"/>
        <v>149</v>
      </c>
      <c r="L26" s="124">
        <f t="shared" si="16"/>
        <v>38.419999999999995</v>
      </c>
      <c r="M26" s="124">
        <f t="shared" si="17"/>
        <v>19.280000000000019</v>
      </c>
      <c r="N26" s="124"/>
      <c r="O26" s="124"/>
      <c r="P26" s="124"/>
      <c r="Q26" s="124"/>
      <c r="R26" s="124">
        <v>119</v>
      </c>
      <c r="S26" s="124">
        <f t="shared" si="18"/>
        <v>107.60000000000011</v>
      </c>
      <c r="T26" s="124">
        <f t="shared" si="19"/>
        <v>26.900000000000027</v>
      </c>
      <c r="U26" s="124">
        <f t="shared" si="20"/>
        <v>27.040000000000003</v>
      </c>
      <c r="V26" s="124"/>
      <c r="W26" s="124">
        <f t="shared" si="21"/>
        <v>107.60000000000011</v>
      </c>
      <c r="X26" s="124">
        <f t="shared" si="22"/>
        <v>26.900000000000027</v>
      </c>
      <c r="Y26" s="124">
        <f t="shared" si="23"/>
        <v>27.040000000000003</v>
      </c>
      <c r="Z26" s="124"/>
      <c r="AA26" s="124">
        <f t="shared" si="24"/>
        <v>90.699999999999946</v>
      </c>
      <c r="AB26" s="124">
        <f t="shared" si="25"/>
        <v>22.519999999999968</v>
      </c>
      <c r="AC26" s="124">
        <f t="shared" si="26"/>
        <v>13.520000000000001</v>
      </c>
    </row>
    <row r="27" spans="2:29" x14ac:dyDescent="0.4">
      <c r="B27">
        <v>120</v>
      </c>
      <c r="C27" s="124">
        <f t="shared" si="11"/>
        <v>300</v>
      </c>
      <c r="D27" s="124">
        <f t="shared" si="27"/>
        <v>96.199999999999875</v>
      </c>
      <c r="E27" s="124">
        <f t="shared" si="28"/>
        <v>64.199999999999989</v>
      </c>
      <c r="F27" s="124"/>
      <c r="G27" s="124">
        <f t="shared" si="12"/>
        <v>241.99999999999989</v>
      </c>
      <c r="H27" s="124">
        <f t="shared" si="13"/>
        <v>78.599999999999909</v>
      </c>
      <c r="I27" s="124">
        <f t="shared" si="14"/>
        <v>64.199999999999989</v>
      </c>
      <c r="J27" s="124"/>
      <c r="K27" s="124">
        <f t="shared" si="15"/>
        <v>150</v>
      </c>
      <c r="L27" s="124">
        <f t="shared" si="16"/>
        <v>38.599999999999994</v>
      </c>
      <c r="M27" s="124">
        <f t="shared" si="17"/>
        <v>19.40000000000002</v>
      </c>
      <c r="N27" s="124"/>
      <c r="O27" s="124"/>
      <c r="P27" s="124"/>
      <c r="Q27" s="124"/>
      <c r="R27" s="124">
        <v>120</v>
      </c>
      <c r="S27" s="124">
        <f t="shared" si="18"/>
        <v>108.00000000000011</v>
      </c>
      <c r="T27" s="124">
        <f t="shared" si="19"/>
        <v>27.000000000000028</v>
      </c>
      <c r="U27" s="124">
        <f t="shared" si="20"/>
        <v>27.200000000000003</v>
      </c>
      <c r="V27" s="124"/>
      <c r="W27" s="124">
        <f t="shared" si="21"/>
        <v>108.00000000000011</v>
      </c>
      <c r="X27" s="124">
        <f t="shared" si="22"/>
        <v>27.000000000000028</v>
      </c>
      <c r="Y27" s="124">
        <f t="shared" si="23"/>
        <v>27.200000000000003</v>
      </c>
      <c r="Z27" s="124"/>
      <c r="AA27" s="124">
        <f t="shared" si="24"/>
        <v>90.999999999999943</v>
      </c>
      <c r="AB27" s="124">
        <f t="shared" si="25"/>
        <v>22.599999999999966</v>
      </c>
      <c r="AC27" s="124">
        <f t="shared" si="26"/>
        <v>13.600000000000001</v>
      </c>
    </row>
    <row r="28" spans="2:29" x14ac:dyDescent="0.4">
      <c r="B28">
        <v>121</v>
      </c>
      <c r="C28" s="124">
        <f t="shared" si="11"/>
        <v>302</v>
      </c>
      <c r="D28" s="124">
        <f t="shared" si="27"/>
        <v>96.659999999999869</v>
      </c>
      <c r="E28" s="124">
        <f t="shared" si="28"/>
        <v>64.559999999999988</v>
      </c>
      <c r="F28" s="124"/>
      <c r="G28" s="124">
        <f t="shared" si="12"/>
        <v>243.59999999999988</v>
      </c>
      <c r="H28" s="124">
        <f t="shared" si="13"/>
        <v>78.979999999999905</v>
      </c>
      <c r="I28" s="124">
        <f t="shared" si="14"/>
        <v>64.559999999999988</v>
      </c>
      <c r="J28" s="124"/>
      <c r="K28" s="124">
        <f t="shared" si="15"/>
        <v>151</v>
      </c>
      <c r="L28" s="124">
        <f t="shared" si="16"/>
        <v>38.779999999999994</v>
      </c>
      <c r="M28" s="124">
        <f t="shared" si="17"/>
        <v>19.520000000000021</v>
      </c>
      <c r="N28" s="124"/>
      <c r="O28" s="124"/>
      <c r="P28" s="124"/>
      <c r="Q28" s="124"/>
      <c r="R28" s="124">
        <v>121</v>
      </c>
      <c r="S28" s="124">
        <f t="shared" si="18"/>
        <v>108.40000000000012</v>
      </c>
      <c r="T28" s="124">
        <f t="shared" si="19"/>
        <v>27.10000000000003</v>
      </c>
      <c r="U28" s="124">
        <f t="shared" si="20"/>
        <v>27.360000000000003</v>
      </c>
      <c r="V28" s="124"/>
      <c r="W28" s="124">
        <f t="shared" si="21"/>
        <v>108.40000000000012</v>
      </c>
      <c r="X28" s="124">
        <f t="shared" si="22"/>
        <v>27.10000000000003</v>
      </c>
      <c r="Y28" s="124">
        <f t="shared" si="23"/>
        <v>27.360000000000003</v>
      </c>
      <c r="Z28" s="124"/>
      <c r="AA28" s="124">
        <f t="shared" si="24"/>
        <v>91.29999999999994</v>
      </c>
      <c r="AB28" s="124">
        <f t="shared" si="25"/>
        <v>22.679999999999964</v>
      </c>
      <c r="AC28" s="124">
        <f t="shared" si="26"/>
        <v>13.680000000000001</v>
      </c>
    </row>
    <row r="29" spans="2:29" x14ac:dyDescent="0.4">
      <c r="B29">
        <v>122</v>
      </c>
      <c r="C29" s="124">
        <f t="shared" si="11"/>
        <v>304</v>
      </c>
      <c r="D29" s="124">
        <f t="shared" si="27"/>
        <v>97.119999999999862</v>
      </c>
      <c r="E29" s="124">
        <f t="shared" si="28"/>
        <v>64.919999999999987</v>
      </c>
      <c r="F29" s="124"/>
      <c r="G29" s="124">
        <f t="shared" si="12"/>
        <v>245.19999999999987</v>
      </c>
      <c r="H29" s="124">
        <f t="shared" si="13"/>
        <v>79.3599999999999</v>
      </c>
      <c r="I29" s="124">
        <f t="shared" si="14"/>
        <v>64.919999999999987</v>
      </c>
      <c r="J29" s="124"/>
      <c r="K29" s="124">
        <f t="shared" si="15"/>
        <v>152</v>
      </c>
      <c r="L29" s="124">
        <f t="shared" si="16"/>
        <v>38.959999999999994</v>
      </c>
      <c r="M29" s="124">
        <f t="shared" si="17"/>
        <v>19.640000000000022</v>
      </c>
      <c r="N29" s="124"/>
      <c r="O29" s="124"/>
      <c r="P29" s="124"/>
      <c r="Q29" s="124"/>
      <c r="R29" s="124">
        <v>122</v>
      </c>
      <c r="S29" s="124">
        <f t="shared" si="18"/>
        <v>108.80000000000013</v>
      </c>
      <c r="T29" s="124">
        <f t="shared" si="19"/>
        <v>27.200000000000031</v>
      </c>
      <c r="U29" s="124">
        <f t="shared" si="20"/>
        <v>27.520000000000003</v>
      </c>
      <c r="V29" s="124"/>
      <c r="W29" s="124">
        <f t="shared" si="21"/>
        <v>108.80000000000013</v>
      </c>
      <c r="X29" s="124">
        <f t="shared" si="22"/>
        <v>27.200000000000031</v>
      </c>
      <c r="Y29" s="124">
        <f t="shared" si="23"/>
        <v>27.520000000000003</v>
      </c>
      <c r="Z29" s="124"/>
      <c r="AA29" s="124">
        <f t="shared" si="24"/>
        <v>91.599999999999937</v>
      </c>
      <c r="AB29" s="124">
        <f t="shared" si="25"/>
        <v>22.759999999999962</v>
      </c>
      <c r="AC29" s="124">
        <f t="shared" si="26"/>
        <v>13.760000000000002</v>
      </c>
    </row>
    <row r="30" spans="2:29" x14ac:dyDescent="0.4">
      <c r="B30">
        <v>123</v>
      </c>
      <c r="C30" s="124">
        <f t="shared" si="11"/>
        <v>306</v>
      </c>
      <c r="D30" s="124">
        <f t="shared" si="27"/>
        <v>97.579999999999856</v>
      </c>
      <c r="E30" s="124">
        <f t="shared" si="28"/>
        <v>65.279999999999987</v>
      </c>
      <c r="F30" s="124"/>
      <c r="G30" s="124">
        <f t="shared" si="12"/>
        <v>246.79999999999987</v>
      </c>
      <c r="H30" s="124">
        <f t="shared" si="13"/>
        <v>79.739999999999895</v>
      </c>
      <c r="I30" s="124">
        <f t="shared" si="14"/>
        <v>65.279999999999987</v>
      </c>
      <c r="J30" s="124"/>
      <c r="K30" s="124">
        <f t="shared" si="15"/>
        <v>153</v>
      </c>
      <c r="L30" s="124">
        <f t="shared" si="16"/>
        <v>39.139999999999993</v>
      </c>
      <c r="M30" s="124">
        <f t="shared" si="17"/>
        <v>19.760000000000023</v>
      </c>
      <c r="N30" s="124"/>
      <c r="O30" s="124"/>
      <c r="P30" s="124"/>
      <c r="Q30" s="124"/>
      <c r="R30" s="124">
        <v>123</v>
      </c>
      <c r="S30" s="124">
        <f t="shared" si="18"/>
        <v>109.20000000000013</v>
      </c>
      <c r="T30" s="124">
        <f t="shared" si="19"/>
        <v>27.300000000000033</v>
      </c>
      <c r="U30" s="124">
        <f t="shared" si="20"/>
        <v>27.680000000000003</v>
      </c>
      <c r="V30" s="124"/>
      <c r="W30" s="124">
        <f t="shared" si="21"/>
        <v>109.20000000000013</v>
      </c>
      <c r="X30" s="124">
        <f t="shared" si="22"/>
        <v>27.300000000000033</v>
      </c>
      <c r="Y30" s="124">
        <f t="shared" si="23"/>
        <v>27.680000000000003</v>
      </c>
      <c r="Z30" s="124"/>
      <c r="AA30" s="124">
        <f t="shared" si="24"/>
        <v>91.899999999999935</v>
      </c>
      <c r="AB30" s="124">
        <f t="shared" si="25"/>
        <v>22.839999999999961</v>
      </c>
      <c r="AC30" s="124">
        <f t="shared" si="26"/>
        <v>13.840000000000002</v>
      </c>
    </row>
    <row r="31" spans="2:29" x14ac:dyDescent="0.4">
      <c r="B31">
        <v>124</v>
      </c>
      <c r="C31" s="124">
        <f t="shared" si="11"/>
        <v>308</v>
      </c>
      <c r="D31" s="124">
        <f t="shared" si="27"/>
        <v>98.03999999999985</v>
      </c>
      <c r="E31" s="124">
        <f t="shared" si="28"/>
        <v>65.639999999999986</v>
      </c>
      <c r="F31" s="124"/>
      <c r="G31" s="124">
        <f t="shared" si="12"/>
        <v>248.39999999999986</v>
      </c>
      <c r="H31" s="124">
        <f t="shared" si="13"/>
        <v>80.119999999999891</v>
      </c>
      <c r="I31" s="124">
        <f t="shared" si="14"/>
        <v>65.639999999999986</v>
      </c>
      <c r="J31" s="124"/>
      <c r="K31" s="124">
        <f t="shared" si="15"/>
        <v>154</v>
      </c>
      <c r="L31" s="124">
        <f t="shared" si="16"/>
        <v>39.319999999999993</v>
      </c>
      <c r="M31" s="124">
        <f t="shared" si="17"/>
        <v>19.880000000000024</v>
      </c>
      <c r="N31" s="124"/>
      <c r="O31" s="124"/>
      <c r="P31" s="124"/>
      <c r="Q31" s="124"/>
      <c r="R31" s="124">
        <v>124</v>
      </c>
      <c r="S31" s="124">
        <f t="shared" si="18"/>
        <v>109.60000000000014</v>
      </c>
      <c r="T31" s="124">
        <f t="shared" si="19"/>
        <v>27.400000000000034</v>
      </c>
      <c r="U31" s="124">
        <f t="shared" si="20"/>
        <v>27.840000000000003</v>
      </c>
      <c r="V31" s="124"/>
      <c r="W31" s="124">
        <f t="shared" si="21"/>
        <v>109.60000000000014</v>
      </c>
      <c r="X31" s="124">
        <f t="shared" si="22"/>
        <v>27.400000000000034</v>
      </c>
      <c r="Y31" s="124">
        <f t="shared" si="23"/>
        <v>27.840000000000003</v>
      </c>
      <c r="Z31" s="124"/>
      <c r="AA31" s="124">
        <f t="shared" si="24"/>
        <v>92.199999999999932</v>
      </c>
      <c r="AB31" s="124">
        <f t="shared" si="25"/>
        <v>22.919999999999959</v>
      </c>
      <c r="AC31" s="124">
        <f t="shared" si="26"/>
        <v>13.920000000000002</v>
      </c>
    </row>
    <row r="32" spans="2:29" x14ac:dyDescent="0.4">
      <c r="B32">
        <v>125</v>
      </c>
      <c r="C32" s="124">
        <f t="shared" si="11"/>
        <v>310</v>
      </c>
      <c r="D32" s="124">
        <f t="shared" si="27"/>
        <v>98.499999999999844</v>
      </c>
      <c r="E32" s="124">
        <f t="shared" si="28"/>
        <v>65.999999999999986</v>
      </c>
      <c r="F32" s="124"/>
      <c r="G32" s="124">
        <f t="shared" si="12"/>
        <v>249.99999999999986</v>
      </c>
      <c r="H32" s="124">
        <f t="shared" si="13"/>
        <v>80.499999999999886</v>
      </c>
      <c r="I32" s="124">
        <f t="shared" si="14"/>
        <v>65.999999999999986</v>
      </c>
      <c r="J32" s="124"/>
      <c r="K32" s="124">
        <f t="shared" si="15"/>
        <v>155</v>
      </c>
      <c r="L32" s="124">
        <f t="shared" si="16"/>
        <v>39.499999999999993</v>
      </c>
      <c r="M32" s="124">
        <f t="shared" si="17"/>
        <v>20.000000000000025</v>
      </c>
      <c r="N32" s="124"/>
      <c r="O32" s="124"/>
      <c r="P32" s="124"/>
      <c r="Q32" s="124"/>
      <c r="R32" s="124">
        <v>125</v>
      </c>
      <c r="S32" s="124">
        <f t="shared" si="18"/>
        <v>110.00000000000014</v>
      </c>
      <c r="T32" s="124">
        <f t="shared" si="19"/>
        <v>27.500000000000036</v>
      </c>
      <c r="U32" s="124">
        <f t="shared" si="20"/>
        <v>28.000000000000004</v>
      </c>
      <c r="V32" s="124"/>
      <c r="W32" s="124">
        <f t="shared" si="21"/>
        <v>110.00000000000014</v>
      </c>
      <c r="X32" s="124">
        <f t="shared" si="22"/>
        <v>27.500000000000036</v>
      </c>
      <c r="Y32" s="124">
        <f t="shared" si="23"/>
        <v>28.000000000000004</v>
      </c>
      <c r="Z32" s="124"/>
      <c r="AA32" s="124">
        <f t="shared" si="24"/>
        <v>92.499999999999929</v>
      </c>
      <c r="AB32" s="124">
        <f t="shared" si="25"/>
        <v>22.999999999999957</v>
      </c>
      <c r="AC32" s="124">
        <f t="shared" si="26"/>
        <v>14.000000000000002</v>
      </c>
    </row>
    <row r="33" spans="2:29" x14ac:dyDescent="0.4">
      <c r="B33">
        <v>126</v>
      </c>
      <c r="C33" s="124">
        <f t="shared" si="11"/>
        <v>312</v>
      </c>
      <c r="D33" s="124">
        <f t="shared" si="27"/>
        <v>98.959999999999837</v>
      </c>
      <c r="E33" s="124">
        <f t="shared" si="28"/>
        <v>66.359999999999985</v>
      </c>
      <c r="F33" s="124"/>
      <c r="G33" s="124">
        <f t="shared" si="12"/>
        <v>251.59999999999985</v>
      </c>
      <c r="H33" s="124">
        <f t="shared" si="13"/>
        <v>80.879999999999882</v>
      </c>
      <c r="I33" s="124">
        <f t="shared" si="14"/>
        <v>66.359999999999985</v>
      </c>
      <c r="J33" s="124"/>
      <c r="K33" s="124">
        <f t="shared" si="15"/>
        <v>156</v>
      </c>
      <c r="L33" s="124">
        <f t="shared" si="16"/>
        <v>39.679999999999993</v>
      </c>
      <c r="M33" s="124">
        <f t="shared" si="17"/>
        <v>20.120000000000026</v>
      </c>
      <c r="N33" s="124"/>
      <c r="O33" s="124"/>
      <c r="P33" s="124"/>
      <c r="Q33" s="124"/>
      <c r="R33" s="124">
        <v>126</v>
      </c>
      <c r="S33" s="124">
        <f t="shared" si="18"/>
        <v>110.40000000000015</v>
      </c>
      <c r="T33" s="124">
        <f t="shared" si="19"/>
        <v>27.600000000000037</v>
      </c>
      <c r="U33" s="124">
        <f t="shared" si="20"/>
        <v>28.160000000000004</v>
      </c>
      <c r="V33" s="124"/>
      <c r="W33" s="124">
        <f t="shared" si="21"/>
        <v>110.40000000000015</v>
      </c>
      <c r="X33" s="124">
        <f t="shared" si="22"/>
        <v>27.600000000000037</v>
      </c>
      <c r="Y33" s="124">
        <f t="shared" si="23"/>
        <v>28.160000000000004</v>
      </c>
      <c r="Z33" s="124"/>
      <c r="AA33" s="124">
        <f t="shared" si="24"/>
        <v>92.799999999999926</v>
      </c>
      <c r="AB33" s="124">
        <f t="shared" si="25"/>
        <v>23.079999999999956</v>
      </c>
      <c r="AC33" s="124">
        <f t="shared" si="26"/>
        <v>14.080000000000002</v>
      </c>
    </row>
    <row r="34" spans="2:29" x14ac:dyDescent="0.4">
      <c r="B34">
        <v>127</v>
      </c>
      <c r="C34" s="124">
        <f t="shared" si="11"/>
        <v>314</v>
      </c>
      <c r="D34" s="124">
        <f t="shared" si="27"/>
        <v>99.419999999999831</v>
      </c>
      <c r="E34" s="124">
        <f t="shared" si="28"/>
        <v>66.719999999999985</v>
      </c>
      <c r="F34" s="124"/>
      <c r="G34" s="124">
        <f t="shared" si="12"/>
        <v>253.19999999999985</v>
      </c>
      <c r="H34" s="124">
        <f t="shared" si="13"/>
        <v>81.259999999999877</v>
      </c>
      <c r="I34" s="124">
        <f t="shared" si="14"/>
        <v>66.719999999999985</v>
      </c>
      <c r="J34" s="124"/>
      <c r="K34" s="124">
        <f t="shared" si="15"/>
        <v>157</v>
      </c>
      <c r="L34" s="124">
        <f t="shared" si="16"/>
        <v>39.859999999999992</v>
      </c>
      <c r="M34" s="124">
        <f t="shared" si="17"/>
        <v>20.240000000000027</v>
      </c>
      <c r="N34" s="124"/>
      <c r="O34" s="124"/>
      <c r="P34" s="124"/>
      <c r="Q34" s="124"/>
      <c r="R34" s="124">
        <v>127</v>
      </c>
      <c r="S34" s="124">
        <f t="shared" si="18"/>
        <v>110.80000000000015</v>
      </c>
      <c r="T34" s="124">
        <f t="shared" si="19"/>
        <v>27.700000000000038</v>
      </c>
      <c r="U34" s="124">
        <f t="shared" si="20"/>
        <v>28.320000000000004</v>
      </c>
      <c r="V34" s="124"/>
      <c r="W34" s="124">
        <f t="shared" si="21"/>
        <v>110.80000000000015</v>
      </c>
      <c r="X34" s="124">
        <f t="shared" si="22"/>
        <v>27.700000000000038</v>
      </c>
      <c r="Y34" s="124">
        <f t="shared" si="23"/>
        <v>28.320000000000004</v>
      </c>
      <c r="Z34" s="124"/>
      <c r="AA34" s="124">
        <f t="shared" si="24"/>
        <v>93.099999999999923</v>
      </c>
      <c r="AB34" s="124">
        <f t="shared" si="25"/>
        <v>23.159999999999954</v>
      </c>
      <c r="AC34" s="124">
        <f t="shared" si="26"/>
        <v>14.160000000000002</v>
      </c>
    </row>
    <row r="35" spans="2:29" x14ac:dyDescent="0.4">
      <c r="B35">
        <v>128</v>
      </c>
      <c r="C35" s="124">
        <f t="shared" si="11"/>
        <v>316</v>
      </c>
      <c r="D35" s="124">
        <f t="shared" si="27"/>
        <v>99.879999999999825</v>
      </c>
      <c r="E35" s="124">
        <f t="shared" si="28"/>
        <v>67.079999999999984</v>
      </c>
      <c r="F35" s="124"/>
      <c r="G35" s="124">
        <f t="shared" si="12"/>
        <v>254.79999999999984</v>
      </c>
      <c r="H35" s="124">
        <f t="shared" si="13"/>
        <v>81.639999999999873</v>
      </c>
      <c r="I35" s="124">
        <f t="shared" si="14"/>
        <v>67.079999999999984</v>
      </c>
      <c r="J35" s="124"/>
      <c r="K35" s="124">
        <f t="shared" si="15"/>
        <v>158</v>
      </c>
      <c r="L35" s="124">
        <f t="shared" si="16"/>
        <v>40.039999999999992</v>
      </c>
      <c r="M35" s="124">
        <f t="shared" si="17"/>
        <v>20.360000000000028</v>
      </c>
      <c r="N35" s="124"/>
      <c r="O35" s="124"/>
      <c r="P35" s="124"/>
      <c r="Q35" s="124"/>
      <c r="R35" s="124">
        <v>128</v>
      </c>
      <c r="S35" s="124">
        <f t="shared" si="18"/>
        <v>111.20000000000016</v>
      </c>
      <c r="T35" s="124">
        <f t="shared" si="19"/>
        <v>27.80000000000004</v>
      </c>
      <c r="U35" s="124">
        <f t="shared" si="20"/>
        <v>28.480000000000004</v>
      </c>
      <c r="V35" s="124"/>
      <c r="W35" s="124">
        <f t="shared" si="21"/>
        <v>111.20000000000016</v>
      </c>
      <c r="X35" s="124">
        <f t="shared" si="22"/>
        <v>27.80000000000004</v>
      </c>
      <c r="Y35" s="124">
        <f t="shared" si="23"/>
        <v>28.480000000000004</v>
      </c>
      <c r="Z35" s="124"/>
      <c r="AA35" s="124">
        <f t="shared" si="24"/>
        <v>93.39999999999992</v>
      </c>
      <c r="AB35" s="124">
        <f t="shared" si="25"/>
        <v>23.239999999999952</v>
      </c>
      <c r="AC35" s="124">
        <f t="shared" si="26"/>
        <v>14.240000000000002</v>
      </c>
    </row>
    <row r="36" spans="2:29" x14ac:dyDescent="0.4">
      <c r="B36">
        <v>129</v>
      </c>
      <c r="C36" s="124">
        <f t="shared" si="11"/>
        <v>318</v>
      </c>
      <c r="D36" s="124">
        <f t="shared" si="27"/>
        <v>100.33999999999982</v>
      </c>
      <c r="E36" s="124">
        <f t="shared" si="28"/>
        <v>67.439999999999984</v>
      </c>
      <c r="F36" s="124"/>
      <c r="G36" s="124">
        <f t="shared" si="12"/>
        <v>256.39999999999986</v>
      </c>
      <c r="H36" s="124">
        <f t="shared" si="13"/>
        <v>82.019999999999868</v>
      </c>
      <c r="I36" s="124">
        <f t="shared" si="14"/>
        <v>67.439999999999984</v>
      </c>
      <c r="J36" s="124"/>
      <c r="K36" s="124">
        <f t="shared" si="15"/>
        <v>159</v>
      </c>
      <c r="L36" s="124">
        <f t="shared" si="16"/>
        <v>40.219999999999992</v>
      </c>
      <c r="M36" s="124">
        <f t="shared" si="17"/>
        <v>20.480000000000029</v>
      </c>
      <c r="N36" s="124"/>
      <c r="O36" s="124"/>
      <c r="P36" s="124"/>
      <c r="Q36" s="124"/>
      <c r="R36" s="124">
        <v>129</v>
      </c>
      <c r="S36" s="124">
        <f t="shared" si="18"/>
        <v>111.60000000000016</v>
      </c>
      <c r="T36" s="124">
        <f t="shared" si="19"/>
        <v>27.900000000000041</v>
      </c>
      <c r="U36" s="124">
        <f t="shared" si="20"/>
        <v>28.640000000000004</v>
      </c>
      <c r="V36" s="124"/>
      <c r="W36" s="124">
        <f t="shared" si="21"/>
        <v>111.60000000000016</v>
      </c>
      <c r="X36" s="124">
        <f t="shared" si="22"/>
        <v>27.900000000000041</v>
      </c>
      <c r="Y36" s="124">
        <f t="shared" si="23"/>
        <v>28.640000000000004</v>
      </c>
      <c r="Z36" s="124"/>
      <c r="AA36" s="124">
        <f t="shared" si="24"/>
        <v>93.699999999999918</v>
      </c>
      <c r="AB36" s="124">
        <f t="shared" si="25"/>
        <v>23.319999999999951</v>
      </c>
      <c r="AC36" s="124">
        <f t="shared" si="26"/>
        <v>14.320000000000002</v>
      </c>
    </row>
    <row r="37" spans="2:29" x14ac:dyDescent="0.4">
      <c r="B37">
        <v>130</v>
      </c>
      <c r="C37" s="124">
        <f t="shared" si="11"/>
        <v>320</v>
      </c>
      <c r="D37" s="124">
        <f t="shared" si="27"/>
        <v>100.79999999999981</v>
      </c>
      <c r="E37" s="124">
        <f t="shared" si="28"/>
        <v>67.799999999999983</v>
      </c>
      <c r="F37" s="124"/>
      <c r="G37" s="124">
        <f t="shared" si="12"/>
        <v>257.99999999999989</v>
      </c>
      <c r="H37" s="124">
        <f t="shared" si="13"/>
        <v>82.399999999999864</v>
      </c>
      <c r="I37" s="124">
        <f t="shared" si="14"/>
        <v>67.799999999999983</v>
      </c>
      <c r="J37" s="124"/>
      <c r="K37" s="124">
        <f t="shared" si="15"/>
        <v>160</v>
      </c>
      <c r="L37" s="124">
        <f t="shared" si="16"/>
        <v>40.399999999999991</v>
      </c>
      <c r="M37" s="124">
        <f t="shared" si="17"/>
        <v>20.60000000000003</v>
      </c>
      <c r="N37" s="124"/>
      <c r="O37" s="124"/>
      <c r="P37" s="124"/>
      <c r="Q37" s="124"/>
      <c r="R37" s="124">
        <v>130</v>
      </c>
      <c r="S37" s="124">
        <f t="shared" si="18"/>
        <v>112.00000000000017</v>
      </c>
      <c r="T37" s="124">
        <f t="shared" si="19"/>
        <v>28.000000000000043</v>
      </c>
      <c r="U37" s="124">
        <f t="shared" si="20"/>
        <v>28.800000000000004</v>
      </c>
      <c r="V37" s="124"/>
      <c r="W37" s="124">
        <f t="shared" si="21"/>
        <v>112.00000000000017</v>
      </c>
      <c r="X37" s="124">
        <f t="shared" si="22"/>
        <v>28.000000000000043</v>
      </c>
      <c r="Y37" s="124">
        <f t="shared" si="23"/>
        <v>28.800000000000004</v>
      </c>
      <c r="Z37" s="124"/>
      <c r="AA37" s="124">
        <f t="shared" si="24"/>
        <v>93.999999999999915</v>
      </c>
      <c r="AB37" s="124">
        <f t="shared" si="25"/>
        <v>23.399999999999949</v>
      </c>
      <c r="AC37" s="124">
        <f t="shared" si="26"/>
        <v>14.400000000000002</v>
      </c>
    </row>
    <row r="38" spans="2:29" x14ac:dyDescent="0.4">
      <c r="B38">
        <v>131</v>
      </c>
      <c r="C38" s="124">
        <f t="shared" si="11"/>
        <v>322</v>
      </c>
      <c r="D38" s="124">
        <f t="shared" si="27"/>
        <v>101.25999999999981</v>
      </c>
      <c r="E38" s="124">
        <f t="shared" si="28"/>
        <v>68.159999999999982</v>
      </c>
      <c r="F38" s="124"/>
      <c r="G38" s="124">
        <f t="shared" si="12"/>
        <v>259.59999999999991</v>
      </c>
      <c r="H38" s="124">
        <f t="shared" si="13"/>
        <v>82.779999999999859</v>
      </c>
      <c r="I38" s="124">
        <f t="shared" si="14"/>
        <v>68.159999999999982</v>
      </c>
      <c r="J38" s="124"/>
      <c r="K38" s="124">
        <f t="shared" si="15"/>
        <v>161</v>
      </c>
      <c r="L38" s="124">
        <f t="shared" si="16"/>
        <v>40.579999999999991</v>
      </c>
      <c r="M38" s="124">
        <f t="shared" si="17"/>
        <v>20.720000000000031</v>
      </c>
      <c r="N38" s="124"/>
      <c r="O38" s="124"/>
      <c r="P38" s="124"/>
      <c r="Q38" s="124"/>
      <c r="R38" s="124">
        <v>131</v>
      </c>
      <c r="S38" s="124">
        <f t="shared" si="18"/>
        <v>112.40000000000018</v>
      </c>
      <c r="T38" s="124">
        <f t="shared" si="19"/>
        <v>28.100000000000044</v>
      </c>
      <c r="U38" s="124">
        <f t="shared" si="20"/>
        <v>28.960000000000004</v>
      </c>
      <c r="V38" s="124"/>
      <c r="W38" s="124">
        <f t="shared" si="21"/>
        <v>112.40000000000018</v>
      </c>
      <c r="X38" s="124">
        <f t="shared" si="22"/>
        <v>28.100000000000044</v>
      </c>
      <c r="Y38" s="124">
        <f t="shared" si="23"/>
        <v>28.960000000000004</v>
      </c>
      <c r="Z38" s="124"/>
      <c r="AA38" s="124">
        <f t="shared" si="24"/>
        <v>94.299999999999912</v>
      </c>
      <c r="AB38" s="124">
        <f t="shared" si="25"/>
        <v>23.479999999999947</v>
      </c>
      <c r="AC38" s="124">
        <f t="shared" si="26"/>
        <v>14.480000000000002</v>
      </c>
    </row>
    <row r="39" spans="2:29" x14ac:dyDescent="0.4">
      <c r="B39">
        <v>132</v>
      </c>
      <c r="C39" s="124">
        <f t="shared" si="11"/>
        <v>324</v>
      </c>
      <c r="D39" s="124">
        <f t="shared" si="27"/>
        <v>101.7199999999998</v>
      </c>
      <c r="E39" s="124">
        <f t="shared" si="28"/>
        <v>68.519999999999982</v>
      </c>
      <c r="F39" s="124"/>
      <c r="G39" s="124">
        <f t="shared" si="12"/>
        <v>261.19999999999993</v>
      </c>
      <c r="H39" s="124">
        <f t="shared" si="13"/>
        <v>83.159999999999854</v>
      </c>
      <c r="I39" s="124">
        <f t="shared" si="14"/>
        <v>68.519999999999982</v>
      </c>
      <c r="J39" s="124"/>
      <c r="K39" s="124">
        <f t="shared" si="15"/>
        <v>162</v>
      </c>
      <c r="L39" s="124">
        <f t="shared" si="16"/>
        <v>40.759999999999991</v>
      </c>
      <c r="M39" s="124">
        <f t="shared" si="17"/>
        <v>20.840000000000032</v>
      </c>
      <c r="N39" s="124"/>
      <c r="O39" s="124"/>
      <c r="P39" s="124"/>
      <c r="Q39" s="124"/>
      <c r="R39" s="124">
        <v>132</v>
      </c>
      <c r="S39" s="124">
        <f t="shared" si="18"/>
        <v>112.80000000000018</v>
      </c>
      <c r="T39" s="124">
        <f t="shared" si="19"/>
        <v>28.200000000000045</v>
      </c>
      <c r="U39" s="124">
        <f t="shared" si="20"/>
        <v>29.120000000000005</v>
      </c>
      <c r="V39" s="124"/>
      <c r="W39" s="124">
        <f t="shared" si="21"/>
        <v>112.80000000000018</v>
      </c>
      <c r="X39" s="124">
        <f t="shared" si="22"/>
        <v>28.200000000000045</v>
      </c>
      <c r="Y39" s="124">
        <f t="shared" si="23"/>
        <v>29.120000000000005</v>
      </c>
      <c r="Z39" s="124"/>
      <c r="AA39" s="124">
        <f t="shared" si="24"/>
        <v>94.599999999999909</v>
      </c>
      <c r="AB39" s="124">
        <f t="shared" si="25"/>
        <v>23.559999999999945</v>
      </c>
      <c r="AC39" s="124">
        <f t="shared" si="26"/>
        <v>14.560000000000002</v>
      </c>
    </row>
    <row r="40" spans="2:29" x14ac:dyDescent="0.4">
      <c r="B40">
        <v>133</v>
      </c>
      <c r="C40" s="124">
        <f t="shared" si="11"/>
        <v>326</v>
      </c>
      <c r="D40" s="124">
        <f t="shared" si="27"/>
        <v>102.17999999999979</v>
      </c>
      <c r="E40" s="124">
        <f t="shared" si="28"/>
        <v>68.879999999999981</v>
      </c>
      <c r="F40" s="124"/>
      <c r="G40" s="124">
        <f t="shared" si="12"/>
        <v>262.79999999999995</v>
      </c>
      <c r="H40" s="124">
        <f t="shared" si="13"/>
        <v>83.53999999999985</v>
      </c>
      <c r="I40" s="124">
        <f t="shared" si="14"/>
        <v>68.879999999999981</v>
      </c>
      <c r="J40" s="124"/>
      <c r="K40" s="124">
        <f t="shared" si="15"/>
        <v>163</v>
      </c>
      <c r="L40" s="124">
        <f t="shared" si="16"/>
        <v>40.939999999999991</v>
      </c>
      <c r="M40" s="124">
        <f t="shared" si="17"/>
        <v>20.960000000000033</v>
      </c>
      <c r="N40" s="124"/>
      <c r="O40" s="124"/>
      <c r="P40" s="124"/>
      <c r="Q40" s="124"/>
      <c r="R40" s="124">
        <v>133</v>
      </c>
      <c r="S40" s="124">
        <f t="shared" si="18"/>
        <v>113.20000000000019</v>
      </c>
      <c r="T40" s="124">
        <f t="shared" si="19"/>
        <v>28.300000000000047</v>
      </c>
      <c r="U40" s="124">
        <f t="shared" si="20"/>
        <v>29.280000000000005</v>
      </c>
      <c r="V40" s="124"/>
      <c r="W40" s="124">
        <f t="shared" si="21"/>
        <v>113.20000000000019</v>
      </c>
      <c r="X40" s="124">
        <f t="shared" si="22"/>
        <v>28.300000000000047</v>
      </c>
      <c r="Y40" s="124">
        <f t="shared" si="23"/>
        <v>29.280000000000005</v>
      </c>
      <c r="Z40" s="124"/>
      <c r="AA40" s="124">
        <f t="shared" si="24"/>
        <v>94.899999999999906</v>
      </c>
      <c r="AB40" s="124">
        <f t="shared" si="25"/>
        <v>23.639999999999944</v>
      </c>
      <c r="AC40" s="124">
        <f t="shared" si="26"/>
        <v>14.640000000000002</v>
      </c>
    </row>
    <row r="41" spans="2:29" x14ac:dyDescent="0.4">
      <c r="B41">
        <v>134</v>
      </c>
      <c r="C41" s="124">
        <f t="shared" si="11"/>
        <v>328</v>
      </c>
      <c r="D41" s="124">
        <f t="shared" si="27"/>
        <v>102.63999999999979</v>
      </c>
      <c r="E41" s="124">
        <f t="shared" si="28"/>
        <v>69.239999999999981</v>
      </c>
      <c r="F41" s="124"/>
      <c r="G41" s="124">
        <f t="shared" si="12"/>
        <v>264.39999999999998</v>
      </c>
      <c r="H41" s="124">
        <f t="shared" si="13"/>
        <v>83.919999999999845</v>
      </c>
      <c r="I41" s="124">
        <f t="shared" si="14"/>
        <v>69.239999999999981</v>
      </c>
      <c r="J41" s="124"/>
      <c r="K41" s="124">
        <f t="shared" si="15"/>
        <v>164</v>
      </c>
      <c r="L41" s="124">
        <f t="shared" si="16"/>
        <v>41.11999999999999</v>
      </c>
      <c r="M41" s="124">
        <f t="shared" si="17"/>
        <v>21.080000000000034</v>
      </c>
      <c r="N41" s="124"/>
      <c r="O41" s="124"/>
      <c r="P41" s="124"/>
      <c r="Q41" s="124"/>
      <c r="R41" s="124">
        <v>134</v>
      </c>
      <c r="S41" s="124">
        <f t="shared" si="18"/>
        <v>113.60000000000019</v>
      </c>
      <c r="T41" s="124">
        <f t="shared" si="19"/>
        <v>28.400000000000048</v>
      </c>
      <c r="U41" s="124">
        <f t="shared" si="20"/>
        <v>29.440000000000005</v>
      </c>
      <c r="V41" s="124"/>
      <c r="W41" s="124">
        <f t="shared" si="21"/>
        <v>113.60000000000019</v>
      </c>
      <c r="X41" s="124">
        <f t="shared" si="22"/>
        <v>28.400000000000048</v>
      </c>
      <c r="Y41" s="124">
        <f t="shared" si="23"/>
        <v>29.440000000000005</v>
      </c>
      <c r="Z41" s="124"/>
      <c r="AA41" s="124">
        <f t="shared" si="24"/>
        <v>95.199999999999903</v>
      </c>
      <c r="AB41" s="124">
        <f t="shared" si="25"/>
        <v>23.719999999999942</v>
      </c>
      <c r="AC41" s="124">
        <f t="shared" si="26"/>
        <v>14.720000000000002</v>
      </c>
    </row>
    <row r="42" spans="2:29" x14ac:dyDescent="0.4">
      <c r="B42">
        <v>135</v>
      </c>
      <c r="C42" s="124">
        <f t="shared" si="11"/>
        <v>330</v>
      </c>
      <c r="D42" s="124">
        <f t="shared" si="27"/>
        <v>103.09999999999978</v>
      </c>
      <c r="E42" s="124">
        <f t="shared" si="28"/>
        <v>69.59999999999998</v>
      </c>
      <c r="F42" s="124"/>
      <c r="G42" s="124">
        <f t="shared" si="12"/>
        <v>266</v>
      </c>
      <c r="H42" s="124">
        <f t="shared" si="13"/>
        <v>84.299999999999841</v>
      </c>
      <c r="I42" s="124">
        <f t="shared" si="14"/>
        <v>69.59999999999998</v>
      </c>
      <c r="J42" s="124"/>
      <c r="K42" s="124">
        <f t="shared" si="15"/>
        <v>165</v>
      </c>
      <c r="L42" s="124">
        <f t="shared" si="16"/>
        <v>41.29999999999999</v>
      </c>
      <c r="M42" s="124">
        <f t="shared" si="17"/>
        <v>21.200000000000035</v>
      </c>
      <c r="N42" s="124"/>
      <c r="O42" s="124"/>
      <c r="P42" s="124"/>
      <c r="Q42" s="124"/>
      <c r="R42" s="124">
        <v>135</v>
      </c>
      <c r="S42" s="124">
        <f t="shared" si="18"/>
        <v>114.0000000000002</v>
      </c>
      <c r="T42" s="124">
        <f t="shared" si="19"/>
        <v>28.50000000000005</v>
      </c>
      <c r="U42" s="124">
        <f t="shared" si="20"/>
        <v>29.600000000000005</v>
      </c>
      <c r="V42" s="124"/>
      <c r="W42" s="124">
        <f t="shared" si="21"/>
        <v>114.0000000000002</v>
      </c>
      <c r="X42" s="124">
        <f t="shared" si="22"/>
        <v>28.50000000000005</v>
      </c>
      <c r="Y42" s="124">
        <f t="shared" si="23"/>
        <v>29.600000000000005</v>
      </c>
      <c r="Z42" s="124"/>
      <c r="AA42" s="124">
        <f t="shared" si="24"/>
        <v>95.499999999999901</v>
      </c>
      <c r="AB42" s="124">
        <f t="shared" si="25"/>
        <v>23.79999999999994</v>
      </c>
      <c r="AC42" s="124">
        <f t="shared" si="26"/>
        <v>14.800000000000002</v>
      </c>
    </row>
    <row r="43" spans="2:29" x14ac:dyDescent="0.4">
      <c r="B43">
        <v>136</v>
      </c>
      <c r="C43" s="124">
        <f t="shared" si="11"/>
        <v>332</v>
      </c>
      <c r="D43" s="124">
        <f t="shared" si="27"/>
        <v>103.55999999999977</v>
      </c>
      <c r="E43" s="124">
        <f t="shared" si="28"/>
        <v>69.95999999999998</v>
      </c>
      <c r="F43" s="124"/>
      <c r="G43" s="124">
        <f t="shared" si="12"/>
        <v>267.60000000000002</v>
      </c>
      <c r="H43" s="124">
        <f t="shared" si="13"/>
        <v>84.679999999999836</v>
      </c>
      <c r="I43" s="124">
        <f t="shared" si="14"/>
        <v>69.95999999999998</v>
      </c>
      <c r="J43" s="124"/>
      <c r="K43" s="124">
        <f t="shared" si="15"/>
        <v>166</v>
      </c>
      <c r="L43" s="124">
        <f t="shared" si="16"/>
        <v>41.47999999999999</v>
      </c>
      <c r="M43" s="124">
        <f t="shared" si="17"/>
        <v>21.320000000000036</v>
      </c>
      <c r="N43" s="124"/>
      <c r="O43" s="124"/>
      <c r="P43" s="124"/>
      <c r="Q43" s="124"/>
      <c r="R43" s="124">
        <v>136</v>
      </c>
      <c r="S43" s="124">
        <f t="shared" si="18"/>
        <v>114.4000000000002</v>
      </c>
      <c r="T43" s="124">
        <f t="shared" si="19"/>
        <v>28.600000000000051</v>
      </c>
      <c r="U43" s="124">
        <f t="shared" si="20"/>
        <v>29.760000000000005</v>
      </c>
      <c r="V43" s="124"/>
      <c r="W43" s="124">
        <f t="shared" si="21"/>
        <v>114.4000000000002</v>
      </c>
      <c r="X43" s="124">
        <f t="shared" si="22"/>
        <v>28.600000000000051</v>
      </c>
      <c r="Y43" s="124">
        <f t="shared" si="23"/>
        <v>29.760000000000005</v>
      </c>
      <c r="Z43" s="124"/>
      <c r="AA43" s="124">
        <f t="shared" si="24"/>
        <v>95.799999999999898</v>
      </c>
      <c r="AB43" s="124">
        <f t="shared" si="25"/>
        <v>23.879999999999939</v>
      </c>
      <c r="AC43" s="124">
        <f t="shared" si="26"/>
        <v>14.880000000000003</v>
      </c>
    </row>
    <row r="44" spans="2:29" x14ac:dyDescent="0.4">
      <c r="B44">
        <v>137</v>
      </c>
      <c r="C44" s="124">
        <f t="shared" si="11"/>
        <v>334</v>
      </c>
      <c r="D44" s="124">
        <f t="shared" si="27"/>
        <v>104.01999999999977</v>
      </c>
      <c r="E44" s="124">
        <f t="shared" si="28"/>
        <v>70.319999999999979</v>
      </c>
      <c r="F44" s="124"/>
      <c r="G44" s="124">
        <f t="shared" si="12"/>
        <v>269.20000000000005</v>
      </c>
      <c r="H44" s="124">
        <f t="shared" si="13"/>
        <v>85.059999999999832</v>
      </c>
      <c r="I44" s="124">
        <f t="shared" si="14"/>
        <v>70.319999999999979</v>
      </c>
      <c r="J44" s="124"/>
      <c r="K44" s="124">
        <f t="shared" si="15"/>
        <v>167</v>
      </c>
      <c r="L44" s="124">
        <f t="shared" si="16"/>
        <v>41.659999999999989</v>
      </c>
      <c r="M44" s="124">
        <f t="shared" si="17"/>
        <v>21.440000000000037</v>
      </c>
      <c r="N44" s="124"/>
      <c r="O44" s="124"/>
      <c r="P44" s="124"/>
      <c r="Q44" s="124"/>
      <c r="R44" s="124">
        <v>137</v>
      </c>
      <c r="S44" s="124">
        <f t="shared" si="18"/>
        <v>114.80000000000021</v>
      </c>
      <c r="T44" s="124">
        <f t="shared" si="19"/>
        <v>28.700000000000053</v>
      </c>
      <c r="U44" s="124">
        <f t="shared" si="20"/>
        <v>29.920000000000005</v>
      </c>
      <c r="V44" s="124"/>
      <c r="W44" s="124">
        <f t="shared" si="21"/>
        <v>114.80000000000021</v>
      </c>
      <c r="X44" s="124">
        <f t="shared" si="22"/>
        <v>28.700000000000053</v>
      </c>
      <c r="Y44" s="124">
        <f t="shared" si="23"/>
        <v>29.920000000000005</v>
      </c>
      <c r="Z44" s="124"/>
      <c r="AA44" s="124">
        <f t="shared" si="24"/>
        <v>96.099999999999895</v>
      </c>
      <c r="AB44" s="124">
        <f t="shared" si="25"/>
        <v>23.959999999999937</v>
      </c>
      <c r="AC44" s="124">
        <f t="shared" si="26"/>
        <v>14.960000000000003</v>
      </c>
    </row>
    <row r="45" spans="2:29" x14ac:dyDescent="0.4">
      <c r="B45">
        <v>138</v>
      </c>
      <c r="C45" s="124">
        <f t="shared" si="11"/>
        <v>336</v>
      </c>
      <c r="D45" s="124">
        <f t="shared" si="27"/>
        <v>104.47999999999976</v>
      </c>
      <c r="E45" s="124">
        <f t="shared" si="28"/>
        <v>70.679999999999978</v>
      </c>
      <c r="F45" s="124"/>
      <c r="G45" s="124">
        <f t="shared" si="12"/>
        <v>270.80000000000007</v>
      </c>
      <c r="H45" s="124">
        <f t="shared" si="13"/>
        <v>85.439999999999827</v>
      </c>
      <c r="I45" s="124">
        <f t="shared" si="14"/>
        <v>70.679999999999978</v>
      </c>
      <c r="J45" s="124"/>
      <c r="K45" s="124">
        <f t="shared" si="15"/>
        <v>168</v>
      </c>
      <c r="L45" s="124">
        <f t="shared" si="16"/>
        <v>41.839999999999989</v>
      </c>
      <c r="M45" s="124">
        <f t="shared" si="17"/>
        <v>21.560000000000038</v>
      </c>
      <c r="N45" s="124"/>
      <c r="O45" s="124"/>
      <c r="P45" s="124"/>
      <c r="Q45" s="124"/>
      <c r="R45" s="124">
        <v>138</v>
      </c>
      <c r="S45" s="124">
        <f t="shared" si="18"/>
        <v>115.20000000000022</v>
      </c>
      <c r="T45" s="124">
        <f t="shared" si="19"/>
        <v>28.800000000000054</v>
      </c>
      <c r="U45" s="124">
        <f t="shared" si="20"/>
        <v>30.080000000000005</v>
      </c>
      <c r="V45" s="124"/>
      <c r="W45" s="124">
        <f t="shared" si="21"/>
        <v>115.20000000000022</v>
      </c>
      <c r="X45" s="124">
        <f t="shared" si="22"/>
        <v>28.800000000000054</v>
      </c>
      <c r="Y45" s="124">
        <f t="shared" si="23"/>
        <v>30.080000000000005</v>
      </c>
      <c r="Z45" s="124"/>
      <c r="AA45" s="124">
        <f t="shared" si="24"/>
        <v>96.399999999999892</v>
      </c>
      <c r="AB45" s="124">
        <f t="shared" si="25"/>
        <v>24.039999999999935</v>
      </c>
      <c r="AC45" s="124">
        <f t="shared" si="26"/>
        <v>15.040000000000003</v>
      </c>
    </row>
    <row r="46" spans="2:29" x14ac:dyDescent="0.4">
      <c r="B46">
        <v>139</v>
      </c>
      <c r="C46" s="124">
        <f t="shared" si="11"/>
        <v>338</v>
      </c>
      <c r="D46" s="124">
        <f t="shared" si="27"/>
        <v>104.93999999999976</v>
      </c>
      <c r="E46" s="124">
        <f t="shared" si="28"/>
        <v>71.039999999999978</v>
      </c>
      <c r="F46" s="124"/>
      <c r="G46" s="124">
        <f t="shared" si="12"/>
        <v>272.40000000000009</v>
      </c>
      <c r="H46" s="124">
        <f t="shared" si="13"/>
        <v>85.819999999999823</v>
      </c>
      <c r="I46" s="124">
        <f t="shared" si="14"/>
        <v>71.039999999999978</v>
      </c>
      <c r="J46" s="124"/>
      <c r="K46" s="124">
        <f t="shared" si="15"/>
        <v>169</v>
      </c>
      <c r="L46" s="124">
        <f t="shared" si="16"/>
        <v>42.019999999999989</v>
      </c>
      <c r="M46" s="124">
        <f t="shared" si="17"/>
        <v>21.680000000000039</v>
      </c>
      <c r="N46" s="124"/>
      <c r="O46" s="124"/>
      <c r="P46" s="124"/>
      <c r="Q46" s="124"/>
      <c r="R46" s="124">
        <v>139</v>
      </c>
      <c r="S46" s="124">
        <f t="shared" si="18"/>
        <v>115.60000000000022</v>
      </c>
      <c r="T46" s="124">
        <f t="shared" si="19"/>
        <v>28.900000000000055</v>
      </c>
      <c r="U46" s="124">
        <f t="shared" si="20"/>
        <v>30.240000000000006</v>
      </c>
      <c r="V46" s="124"/>
      <c r="W46" s="124">
        <f t="shared" si="21"/>
        <v>115.60000000000022</v>
      </c>
      <c r="X46" s="124">
        <f t="shared" si="22"/>
        <v>28.900000000000055</v>
      </c>
      <c r="Y46" s="124">
        <f t="shared" si="23"/>
        <v>30.240000000000006</v>
      </c>
      <c r="Z46" s="124"/>
      <c r="AA46" s="124">
        <f t="shared" si="24"/>
        <v>96.699999999999889</v>
      </c>
      <c r="AB46" s="124">
        <f t="shared" si="25"/>
        <v>24.119999999999933</v>
      </c>
      <c r="AC46" s="124">
        <f t="shared" si="26"/>
        <v>15.120000000000003</v>
      </c>
    </row>
    <row r="47" spans="2:29" x14ac:dyDescent="0.4">
      <c r="B47">
        <v>140</v>
      </c>
      <c r="C47" s="124">
        <f t="shared" si="11"/>
        <v>340</v>
      </c>
      <c r="D47" s="124">
        <f t="shared" si="27"/>
        <v>105.39999999999975</v>
      </c>
      <c r="E47" s="124">
        <f t="shared" si="28"/>
        <v>71.399999999999977</v>
      </c>
      <c r="F47" s="124"/>
      <c r="G47" s="124">
        <f t="shared" si="12"/>
        <v>274.00000000000011</v>
      </c>
      <c r="H47" s="124">
        <f t="shared" si="13"/>
        <v>86.199999999999818</v>
      </c>
      <c r="I47" s="124">
        <f t="shared" si="14"/>
        <v>71.399999999999977</v>
      </c>
      <c r="J47" s="124"/>
      <c r="K47" s="124">
        <f t="shared" si="15"/>
        <v>170</v>
      </c>
      <c r="L47" s="124">
        <f t="shared" si="16"/>
        <v>42.199999999999989</v>
      </c>
      <c r="M47" s="124">
        <f t="shared" si="17"/>
        <v>21.80000000000004</v>
      </c>
      <c r="N47" s="124"/>
      <c r="O47" s="124"/>
      <c r="P47" s="124"/>
      <c r="Q47" s="124"/>
      <c r="R47" s="124">
        <v>140</v>
      </c>
      <c r="S47" s="124">
        <f t="shared" si="18"/>
        <v>116.00000000000023</v>
      </c>
      <c r="T47" s="124">
        <f t="shared" si="19"/>
        <v>29.000000000000057</v>
      </c>
      <c r="U47" s="124">
        <f t="shared" si="20"/>
        <v>30.400000000000006</v>
      </c>
      <c r="V47" s="124"/>
      <c r="W47" s="124">
        <f t="shared" si="21"/>
        <v>116.00000000000023</v>
      </c>
      <c r="X47" s="124">
        <f t="shared" si="22"/>
        <v>29.000000000000057</v>
      </c>
      <c r="Y47" s="124">
        <f t="shared" si="23"/>
        <v>30.400000000000006</v>
      </c>
      <c r="Z47" s="124"/>
      <c r="AA47" s="124">
        <f t="shared" si="24"/>
        <v>96.999999999999886</v>
      </c>
      <c r="AB47" s="124">
        <f t="shared" si="25"/>
        <v>24.199999999999932</v>
      </c>
      <c r="AC47" s="124">
        <f t="shared" si="26"/>
        <v>15.200000000000003</v>
      </c>
    </row>
    <row r="48" spans="2:29" x14ac:dyDescent="0.4">
      <c r="B48">
        <v>141</v>
      </c>
      <c r="C48" s="124">
        <f t="shared" si="11"/>
        <v>342</v>
      </c>
      <c r="D48" s="124">
        <f t="shared" si="27"/>
        <v>105.85999999999974</v>
      </c>
      <c r="E48" s="124">
        <f t="shared" si="28"/>
        <v>71.759999999999977</v>
      </c>
      <c r="F48" s="124"/>
      <c r="G48" s="124">
        <f t="shared" si="12"/>
        <v>275.60000000000014</v>
      </c>
      <c r="H48" s="124">
        <f t="shared" si="13"/>
        <v>86.579999999999814</v>
      </c>
      <c r="I48" s="124">
        <f t="shared" si="14"/>
        <v>71.759999999999977</v>
      </c>
      <c r="J48" s="124"/>
      <c r="K48" s="124">
        <f t="shared" si="15"/>
        <v>171</v>
      </c>
      <c r="L48" s="124">
        <f t="shared" si="16"/>
        <v>42.379999999999988</v>
      </c>
      <c r="M48" s="124">
        <f t="shared" si="17"/>
        <v>21.920000000000041</v>
      </c>
      <c r="N48" s="124"/>
      <c r="O48" s="124"/>
      <c r="P48" s="124"/>
      <c r="Q48" s="124"/>
      <c r="R48" s="124">
        <v>141</v>
      </c>
      <c r="S48" s="124">
        <f t="shared" si="18"/>
        <v>116.40000000000023</v>
      </c>
      <c r="T48" s="124">
        <f t="shared" si="19"/>
        <v>29.100000000000058</v>
      </c>
      <c r="U48" s="124">
        <f t="shared" si="20"/>
        <v>30.560000000000006</v>
      </c>
      <c r="V48" s="124"/>
      <c r="W48" s="124">
        <f t="shared" si="21"/>
        <v>116.40000000000023</v>
      </c>
      <c r="X48" s="124">
        <f t="shared" si="22"/>
        <v>29.100000000000058</v>
      </c>
      <c r="Y48" s="124">
        <f t="shared" si="23"/>
        <v>30.560000000000006</v>
      </c>
      <c r="Z48" s="124"/>
      <c r="AA48" s="124">
        <f t="shared" si="24"/>
        <v>97.299999999999883</v>
      </c>
      <c r="AB48" s="124">
        <f t="shared" si="25"/>
        <v>24.27999999999993</v>
      </c>
      <c r="AC48" s="124">
        <f t="shared" si="26"/>
        <v>15.280000000000003</v>
      </c>
    </row>
    <row r="49" spans="2:29" x14ac:dyDescent="0.4">
      <c r="B49">
        <v>142</v>
      </c>
      <c r="C49" s="124">
        <f t="shared" si="11"/>
        <v>344</v>
      </c>
      <c r="D49" s="124">
        <f t="shared" si="27"/>
        <v>106.31999999999974</v>
      </c>
      <c r="E49" s="124">
        <f t="shared" si="28"/>
        <v>72.119999999999976</v>
      </c>
      <c r="F49" s="124"/>
      <c r="G49" s="124">
        <f t="shared" si="12"/>
        <v>277.20000000000016</v>
      </c>
      <c r="H49" s="124">
        <f t="shared" si="13"/>
        <v>86.959999999999809</v>
      </c>
      <c r="I49" s="124">
        <f t="shared" si="14"/>
        <v>72.119999999999976</v>
      </c>
      <c r="J49" s="124"/>
      <c r="K49" s="124">
        <f t="shared" si="15"/>
        <v>172</v>
      </c>
      <c r="L49" s="124">
        <f t="shared" si="16"/>
        <v>42.559999999999988</v>
      </c>
      <c r="M49" s="124">
        <f t="shared" si="17"/>
        <v>22.040000000000042</v>
      </c>
      <c r="N49" s="124"/>
      <c r="O49" s="124"/>
      <c r="P49" s="124"/>
      <c r="Q49" s="124"/>
      <c r="R49" s="124">
        <v>142</v>
      </c>
      <c r="S49" s="124">
        <f t="shared" si="18"/>
        <v>116.80000000000024</v>
      </c>
      <c r="T49" s="124">
        <f t="shared" si="19"/>
        <v>29.20000000000006</v>
      </c>
      <c r="U49" s="124">
        <f t="shared" si="20"/>
        <v>30.720000000000006</v>
      </c>
      <c r="V49" s="124"/>
      <c r="W49" s="124">
        <f t="shared" si="21"/>
        <v>116.80000000000024</v>
      </c>
      <c r="X49" s="124">
        <f t="shared" si="22"/>
        <v>29.20000000000006</v>
      </c>
      <c r="Y49" s="124">
        <f t="shared" si="23"/>
        <v>30.720000000000006</v>
      </c>
      <c r="Z49" s="124"/>
      <c r="AA49" s="124">
        <f t="shared" si="24"/>
        <v>97.599999999999881</v>
      </c>
      <c r="AB49" s="124">
        <f t="shared" si="25"/>
        <v>24.359999999999928</v>
      </c>
      <c r="AC49" s="124">
        <f t="shared" si="26"/>
        <v>15.360000000000003</v>
      </c>
    </row>
    <row r="50" spans="2:29" x14ac:dyDescent="0.4">
      <c r="B50">
        <v>143</v>
      </c>
      <c r="C50" s="124">
        <f t="shared" si="11"/>
        <v>346</v>
      </c>
      <c r="D50" s="124">
        <f t="shared" si="27"/>
        <v>106.77999999999973</v>
      </c>
      <c r="E50" s="124">
        <f t="shared" si="28"/>
        <v>72.479999999999976</v>
      </c>
      <c r="F50" s="124"/>
      <c r="G50" s="124">
        <f t="shared" si="12"/>
        <v>278.80000000000018</v>
      </c>
      <c r="H50" s="124">
        <f t="shared" si="13"/>
        <v>87.339999999999804</v>
      </c>
      <c r="I50" s="124">
        <f t="shared" si="14"/>
        <v>72.479999999999976</v>
      </c>
      <c r="J50" s="124"/>
      <c r="K50" s="124">
        <f t="shared" si="15"/>
        <v>173</v>
      </c>
      <c r="L50" s="124">
        <f t="shared" si="16"/>
        <v>42.739999999999988</v>
      </c>
      <c r="M50" s="124">
        <f t="shared" si="17"/>
        <v>22.160000000000043</v>
      </c>
      <c r="N50" s="124"/>
      <c r="O50" s="124"/>
      <c r="P50" s="124"/>
      <c r="Q50" s="124"/>
      <c r="R50" s="124">
        <v>143</v>
      </c>
      <c r="S50" s="124">
        <f t="shared" si="18"/>
        <v>117.20000000000024</v>
      </c>
      <c r="T50" s="124">
        <f t="shared" si="19"/>
        <v>29.300000000000061</v>
      </c>
      <c r="U50" s="124">
        <f t="shared" si="20"/>
        <v>30.880000000000006</v>
      </c>
      <c r="V50" s="124"/>
      <c r="W50" s="124">
        <f t="shared" si="21"/>
        <v>117.20000000000024</v>
      </c>
      <c r="X50" s="124">
        <f t="shared" si="22"/>
        <v>29.300000000000061</v>
      </c>
      <c r="Y50" s="124">
        <f t="shared" si="23"/>
        <v>30.880000000000006</v>
      </c>
      <c r="Z50" s="124"/>
      <c r="AA50" s="124">
        <f t="shared" si="24"/>
        <v>97.899999999999878</v>
      </c>
      <c r="AB50" s="124">
        <f t="shared" si="25"/>
        <v>24.439999999999927</v>
      </c>
      <c r="AC50" s="124">
        <f t="shared" si="26"/>
        <v>15.440000000000003</v>
      </c>
    </row>
    <row r="51" spans="2:29" x14ac:dyDescent="0.4">
      <c r="B51">
        <v>144</v>
      </c>
      <c r="C51" s="124">
        <f t="shared" si="11"/>
        <v>348</v>
      </c>
      <c r="D51" s="124">
        <f t="shared" si="27"/>
        <v>107.23999999999972</v>
      </c>
      <c r="E51" s="124">
        <f t="shared" si="28"/>
        <v>72.839999999999975</v>
      </c>
      <c r="F51" s="124"/>
      <c r="G51" s="124">
        <f t="shared" si="12"/>
        <v>280.4000000000002</v>
      </c>
      <c r="H51" s="124">
        <f t="shared" si="13"/>
        <v>87.7199999999998</v>
      </c>
      <c r="I51" s="124">
        <f t="shared" si="14"/>
        <v>72.839999999999975</v>
      </c>
      <c r="J51" s="124"/>
      <c r="K51" s="124">
        <f t="shared" si="15"/>
        <v>174</v>
      </c>
      <c r="L51" s="124">
        <f t="shared" si="16"/>
        <v>42.919999999999987</v>
      </c>
      <c r="M51" s="124">
        <f t="shared" si="17"/>
        <v>22.280000000000044</v>
      </c>
      <c r="N51" s="124"/>
      <c r="O51" s="124"/>
      <c r="P51" s="124"/>
      <c r="Q51" s="124"/>
      <c r="R51" s="124">
        <v>144</v>
      </c>
      <c r="S51" s="124">
        <f t="shared" si="18"/>
        <v>117.60000000000025</v>
      </c>
      <c r="T51" s="124">
        <f t="shared" si="19"/>
        <v>29.400000000000063</v>
      </c>
      <c r="U51" s="124">
        <f t="shared" si="20"/>
        <v>31.040000000000006</v>
      </c>
      <c r="V51" s="124"/>
      <c r="W51" s="124">
        <f t="shared" si="21"/>
        <v>117.60000000000025</v>
      </c>
      <c r="X51" s="124">
        <f t="shared" si="22"/>
        <v>29.400000000000063</v>
      </c>
      <c r="Y51" s="124">
        <f t="shared" si="23"/>
        <v>31.040000000000006</v>
      </c>
      <c r="Z51" s="124"/>
      <c r="AA51" s="124">
        <f t="shared" si="24"/>
        <v>98.199999999999875</v>
      </c>
      <c r="AB51" s="124">
        <f t="shared" si="25"/>
        <v>24.519999999999925</v>
      </c>
      <c r="AC51" s="124">
        <f t="shared" si="26"/>
        <v>15.520000000000003</v>
      </c>
    </row>
    <row r="52" spans="2:29" x14ac:dyDescent="0.4">
      <c r="B52">
        <v>145</v>
      </c>
      <c r="C52" s="124">
        <f t="shared" si="11"/>
        <v>350</v>
      </c>
      <c r="D52" s="124">
        <f t="shared" si="27"/>
        <v>107.69999999999972</v>
      </c>
      <c r="E52" s="124">
        <f t="shared" si="28"/>
        <v>73.199999999999974</v>
      </c>
      <c r="F52" s="124"/>
      <c r="G52" s="124">
        <f t="shared" si="12"/>
        <v>282.00000000000023</v>
      </c>
      <c r="H52" s="124">
        <f t="shared" si="13"/>
        <v>88.099999999999795</v>
      </c>
      <c r="I52" s="124">
        <f t="shared" si="14"/>
        <v>73.199999999999974</v>
      </c>
      <c r="J52" s="124"/>
      <c r="K52" s="124">
        <f t="shared" si="15"/>
        <v>175</v>
      </c>
      <c r="L52" s="124">
        <f t="shared" si="16"/>
        <v>43.099999999999987</v>
      </c>
      <c r="M52" s="124">
        <f t="shared" si="17"/>
        <v>22.400000000000045</v>
      </c>
      <c r="N52" s="124"/>
      <c r="O52" s="124"/>
      <c r="P52" s="124"/>
      <c r="Q52" s="124"/>
      <c r="R52" s="124">
        <v>145</v>
      </c>
      <c r="S52" s="124">
        <f t="shared" si="18"/>
        <v>118.00000000000026</v>
      </c>
      <c r="T52" s="124">
        <f t="shared" si="19"/>
        <v>29.500000000000064</v>
      </c>
      <c r="U52" s="124">
        <f t="shared" si="20"/>
        <v>31.200000000000006</v>
      </c>
      <c r="V52" s="124"/>
      <c r="W52" s="124">
        <f t="shared" si="21"/>
        <v>118.00000000000026</v>
      </c>
      <c r="X52" s="124">
        <f t="shared" si="22"/>
        <v>29.500000000000064</v>
      </c>
      <c r="Y52" s="124">
        <f t="shared" si="23"/>
        <v>31.200000000000006</v>
      </c>
      <c r="Z52" s="124"/>
      <c r="AA52" s="124">
        <f t="shared" si="24"/>
        <v>98.499999999999872</v>
      </c>
      <c r="AB52" s="124">
        <f t="shared" si="25"/>
        <v>24.599999999999923</v>
      </c>
      <c r="AC52" s="124">
        <f t="shared" si="26"/>
        <v>15.600000000000003</v>
      </c>
    </row>
    <row r="53" spans="2:29" x14ac:dyDescent="0.4">
      <c r="B53">
        <v>146</v>
      </c>
      <c r="C53" s="124">
        <f t="shared" si="11"/>
        <v>352</v>
      </c>
      <c r="D53" s="124">
        <f t="shared" si="27"/>
        <v>108.15999999999971</v>
      </c>
      <c r="E53" s="124">
        <f t="shared" si="28"/>
        <v>73.559999999999974</v>
      </c>
      <c r="F53" s="124"/>
      <c r="G53" s="124">
        <f t="shared" si="12"/>
        <v>283.60000000000025</v>
      </c>
      <c r="H53" s="124">
        <f t="shared" si="13"/>
        <v>88.479999999999791</v>
      </c>
      <c r="I53" s="124">
        <f t="shared" si="14"/>
        <v>73.559999999999974</v>
      </c>
      <c r="J53" s="124"/>
      <c r="K53" s="124">
        <f t="shared" si="15"/>
        <v>176</v>
      </c>
      <c r="L53" s="124">
        <f t="shared" si="16"/>
        <v>43.279999999999987</v>
      </c>
      <c r="M53" s="124">
        <f t="shared" si="17"/>
        <v>22.520000000000046</v>
      </c>
      <c r="N53" s="124"/>
      <c r="O53" s="124"/>
      <c r="P53" s="124"/>
      <c r="Q53" s="124"/>
      <c r="R53" s="124">
        <v>146</v>
      </c>
      <c r="S53" s="124">
        <f t="shared" si="18"/>
        <v>118.40000000000026</v>
      </c>
      <c r="T53" s="124">
        <f t="shared" si="19"/>
        <v>29.600000000000065</v>
      </c>
      <c r="U53" s="124">
        <f t="shared" si="20"/>
        <v>31.360000000000007</v>
      </c>
      <c r="V53" s="124"/>
      <c r="W53" s="124">
        <f t="shared" si="21"/>
        <v>118.40000000000026</v>
      </c>
      <c r="X53" s="124">
        <f t="shared" si="22"/>
        <v>29.600000000000065</v>
      </c>
      <c r="Y53" s="124">
        <f t="shared" si="23"/>
        <v>31.360000000000007</v>
      </c>
      <c r="Z53" s="124"/>
      <c r="AA53" s="124">
        <f t="shared" si="24"/>
        <v>98.799999999999869</v>
      </c>
      <c r="AB53" s="124">
        <f t="shared" si="25"/>
        <v>24.679999999999922</v>
      </c>
      <c r="AC53" s="124">
        <f t="shared" si="26"/>
        <v>15.680000000000003</v>
      </c>
    </row>
    <row r="54" spans="2:29" x14ac:dyDescent="0.4">
      <c r="B54">
        <v>147</v>
      </c>
      <c r="C54" s="124">
        <f t="shared" si="11"/>
        <v>354</v>
      </c>
      <c r="D54" s="124">
        <f t="shared" si="27"/>
        <v>108.61999999999971</v>
      </c>
      <c r="E54" s="124">
        <f t="shared" si="28"/>
        <v>73.919999999999973</v>
      </c>
      <c r="F54" s="124"/>
      <c r="G54" s="124">
        <f t="shared" si="12"/>
        <v>285.20000000000027</v>
      </c>
      <c r="H54" s="124">
        <f t="shared" si="13"/>
        <v>88.859999999999786</v>
      </c>
      <c r="I54" s="124">
        <f t="shared" si="14"/>
        <v>73.919999999999973</v>
      </c>
      <c r="J54" s="124"/>
      <c r="K54" s="124">
        <f t="shared" si="15"/>
        <v>177</v>
      </c>
      <c r="L54" s="124">
        <f t="shared" si="16"/>
        <v>43.459999999999987</v>
      </c>
      <c r="M54" s="124">
        <f t="shared" si="17"/>
        <v>22.640000000000047</v>
      </c>
      <c r="N54" s="124"/>
      <c r="O54" s="124"/>
      <c r="P54" s="124"/>
      <c r="Q54" s="124"/>
      <c r="R54" s="124">
        <v>147</v>
      </c>
      <c r="S54" s="124">
        <f t="shared" si="18"/>
        <v>118.80000000000027</v>
      </c>
      <c r="T54" s="124">
        <f t="shared" si="19"/>
        <v>29.700000000000067</v>
      </c>
      <c r="U54" s="124">
        <f t="shared" si="20"/>
        <v>31.520000000000007</v>
      </c>
      <c r="V54" s="124"/>
      <c r="W54" s="124">
        <f t="shared" si="21"/>
        <v>118.80000000000027</v>
      </c>
      <c r="X54" s="124">
        <f t="shared" si="22"/>
        <v>29.700000000000067</v>
      </c>
      <c r="Y54" s="124">
        <f t="shared" si="23"/>
        <v>31.520000000000007</v>
      </c>
      <c r="Z54" s="124"/>
      <c r="AA54" s="124">
        <f t="shared" si="24"/>
        <v>99.099999999999866</v>
      </c>
      <c r="AB54" s="124">
        <f t="shared" si="25"/>
        <v>24.75999999999992</v>
      </c>
      <c r="AC54" s="124">
        <f t="shared" si="26"/>
        <v>15.760000000000003</v>
      </c>
    </row>
    <row r="55" spans="2:29" x14ac:dyDescent="0.4">
      <c r="B55">
        <v>148</v>
      </c>
      <c r="C55" s="124">
        <f t="shared" si="11"/>
        <v>356</v>
      </c>
      <c r="D55" s="124">
        <f t="shared" si="27"/>
        <v>109.0799999999997</v>
      </c>
      <c r="E55" s="124">
        <f t="shared" si="28"/>
        <v>74.279999999999973</v>
      </c>
      <c r="F55" s="124"/>
      <c r="G55" s="124">
        <f t="shared" si="12"/>
        <v>286.8000000000003</v>
      </c>
      <c r="H55" s="124">
        <f t="shared" si="13"/>
        <v>89.239999999999782</v>
      </c>
      <c r="I55" s="124">
        <f t="shared" si="14"/>
        <v>74.279999999999973</v>
      </c>
      <c r="J55" s="124"/>
      <c r="K55" s="124">
        <f t="shared" si="15"/>
        <v>178</v>
      </c>
      <c r="L55" s="124">
        <f t="shared" si="16"/>
        <v>43.639999999999986</v>
      </c>
      <c r="M55" s="124">
        <f t="shared" si="17"/>
        <v>22.760000000000048</v>
      </c>
      <c r="N55" s="124"/>
      <c r="O55" s="124"/>
      <c r="P55" s="124"/>
      <c r="Q55" s="124"/>
      <c r="R55" s="124">
        <v>148</v>
      </c>
      <c r="S55" s="124">
        <f t="shared" si="18"/>
        <v>119.20000000000027</v>
      </c>
      <c r="T55" s="124">
        <f t="shared" si="19"/>
        <v>29.800000000000068</v>
      </c>
      <c r="U55" s="124">
        <f t="shared" si="20"/>
        <v>31.680000000000007</v>
      </c>
      <c r="V55" s="124"/>
      <c r="W55" s="124">
        <f t="shared" si="21"/>
        <v>119.20000000000027</v>
      </c>
      <c r="X55" s="124">
        <f t="shared" si="22"/>
        <v>29.800000000000068</v>
      </c>
      <c r="Y55" s="124">
        <f t="shared" si="23"/>
        <v>31.680000000000007</v>
      </c>
      <c r="Z55" s="124"/>
      <c r="AA55" s="124">
        <f t="shared" si="24"/>
        <v>99.399999999999864</v>
      </c>
      <c r="AB55" s="124">
        <f t="shared" si="25"/>
        <v>24.839999999999918</v>
      </c>
      <c r="AC55" s="124">
        <f t="shared" si="26"/>
        <v>15.840000000000003</v>
      </c>
    </row>
    <row r="56" spans="2:29" x14ac:dyDescent="0.4">
      <c r="B56">
        <v>149</v>
      </c>
      <c r="C56" s="124">
        <f t="shared" si="11"/>
        <v>358</v>
      </c>
      <c r="D56" s="124">
        <f t="shared" si="27"/>
        <v>109.53999999999969</v>
      </c>
      <c r="E56" s="124">
        <f t="shared" si="28"/>
        <v>74.639999999999972</v>
      </c>
      <c r="F56" s="124"/>
      <c r="G56" s="124">
        <f t="shared" si="12"/>
        <v>288.40000000000032</v>
      </c>
      <c r="H56" s="124">
        <f t="shared" si="13"/>
        <v>89.619999999999777</v>
      </c>
      <c r="I56" s="124">
        <f t="shared" si="14"/>
        <v>74.639999999999972</v>
      </c>
      <c r="J56" s="124"/>
      <c r="K56" s="124">
        <f t="shared" si="15"/>
        <v>179</v>
      </c>
      <c r="L56" s="124">
        <f t="shared" si="16"/>
        <v>43.819999999999986</v>
      </c>
      <c r="M56" s="124">
        <f t="shared" si="17"/>
        <v>22.880000000000049</v>
      </c>
      <c r="N56" s="124"/>
      <c r="O56" s="124"/>
      <c r="P56" s="124"/>
      <c r="Q56" s="124"/>
      <c r="R56" s="124">
        <v>149</v>
      </c>
      <c r="S56" s="124">
        <f t="shared" si="18"/>
        <v>119.60000000000028</v>
      </c>
      <c r="T56" s="124">
        <f t="shared" si="19"/>
        <v>29.90000000000007</v>
      </c>
      <c r="U56" s="124">
        <f t="shared" si="20"/>
        <v>31.840000000000007</v>
      </c>
      <c r="V56" s="124"/>
      <c r="W56" s="124">
        <f t="shared" si="21"/>
        <v>119.60000000000028</v>
      </c>
      <c r="X56" s="124">
        <f t="shared" si="22"/>
        <v>29.90000000000007</v>
      </c>
      <c r="Y56" s="124">
        <f t="shared" si="23"/>
        <v>31.840000000000007</v>
      </c>
      <c r="Z56" s="124"/>
      <c r="AA56" s="124">
        <f t="shared" si="24"/>
        <v>99.699999999999861</v>
      </c>
      <c r="AB56" s="124">
        <f t="shared" si="25"/>
        <v>24.919999999999916</v>
      </c>
      <c r="AC56" s="124">
        <f t="shared" si="26"/>
        <v>15.920000000000003</v>
      </c>
    </row>
    <row r="57" spans="2:29" s="123" customFormat="1" x14ac:dyDescent="0.4">
      <c r="B57" s="123">
        <v>150</v>
      </c>
      <c r="C57" s="126">
        <v>360</v>
      </c>
      <c r="D57" s="126">
        <v>110</v>
      </c>
      <c r="E57" s="126">
        <v>75</v>
      </c>
      <c r="F57" s="126"/>
      <c r="G57" s="126">
        <v>290</v>
      </c>
      <c r="H57" s="126">
        <v>90</v>
      </c>
      <c r="I57" s="126">
        <v>75</v>
      </c>
      <c r="J57" s="126"/>
      <c r="K57" s="126">
        <v>180</v>
      </c>
      <c r="L57" s="126">
        <v>44</v>
      </c>
      <c r="M57" s="126">
        <v>23</v>
      </c>
      <c r="N57" s="126"/>
      <c r="O57" s="126"/>
      <c r="P57" s="126"/>
      <c r="Q57" s="126"/>
      <c r="R57" s="126">
        <v>150</v>
      </c>
      <c r="S57" s="126">
        <v>120</v>
      </c>
      <c r="T57" s="126">
        <v>30</v>
      </c>
      <c r="U57" s="126">
        <v>32</v>
      </c>
      <c r="V57" s="126"/>
      <c r="W57" s="126">
        <f t="shared" ref="W57" si="29">S57</f>
        <v>120</v>
      </c>
      <c r="X57" s="126">
        <f t="shared" ref="X57" si="30">T57</f>
        <v>30</v>
      </c>
      <c r="Y57" s="126">
        <f t="shared" ref="Y57" si="31">U57</f>
        <v>32</v>
      </c>
      <c r="Z57" s="126"/>
      <c r="AA57" s="126">
        <v>100</v>
      </c>
      <c r="AB57" s="126">
        <v>25</v>
      </c>
      <c r="AC57" s="126">
        <v>16</v>
      </c>
    </row>
    <row r="58" spans="2:29" x14ac:dyDescent="0.4">
      <c r="B58">
        <v>151</v>
      </c>
      <c r="C58" s="124">
        <f>C57+((C$107-C$57)/50)</f>
        <v>361.8</v>
      </c>
      <c r="D58" s="124">
        <f t="shared" ref="D58:M58" si="32">D57+((D$107-D$57)/50)</f>
        <v>110.2</v>
      </c>
      <c r="E58" s="124">
        <f t="shared" si="32"/>
        <v>75.34</v>
      </c>
      <c r="F58" s="124"/>
      <c r="G58" s="124">
        <f t="shared" si="32"/>
        <v>291.60000000000002</v>
      </c>
      <c r="H58" s="124">
        <f t="shared" si="32"/>
        <v>90.2</v>
      </c>
      <c r="I58" s="124">
        <f t="shared" si="32"/>
        <v>75.34</v>
      </c>
      <c r="J58" s="124"/>
      <c r="K58" s="124">
        <f t="shared" si="32"/>
        <v>180.8</v>
      </c>
      <c r="L58" s="124">
        <f t="shared" si="32"/>
        <v>44.16</v>
      </c>
      <c r="M58" s="124">
        <f t="shared" si="32"/>
        <v>23.1</v>
      </c>
      <c r="N58" s="124"/>
      <c r="O58" s="124"/>
      <c r="P58" s="124"/>
      <c r="Q58" s="124"/>
      <c r="R58" s="124">
        <v>151</v>
      </c>
      <c r="S58" s="124">
        <f>S57+((S$107-S$57)/50)</f>
        <v>120.6</v>
      </c>
      <c r="T58" s="124">
        <f t="shared" ref="T58" si="33">T57+((T$107-T$57)/50)</f>
        <v>30.08</v>
      </c>
      <c r="U58" s="124">
        <f t="shared" ref="U58" si="34">U57+((U$107-U$57)/50)</f>
        <v>32.14</v>
      </c>
      <c r="V58" s="124"/>
      <c r="W58" s="124">
        <f t="shared" ref="W58" si="35">W57+((W$107-W$57)/50)</f>
        <v>120.6</v>
      </c>
      <c r="X58" s="124">
        <f t="shared" ref="X58" si="36">X57+((X$107-X$57)/50)</f>
        <v>30.08</v>
      </c>
      <c r="Y58" s="124">
        <f t="shared" ref="Y58" si="37">Y57+((Y$107-Y$57)/50)</f>
        <v>32.14</v>
      </c>
      <c r="Z58" s="124"/>
      <c r="AA58" s="124">
        <f t="shared" ref="AA58" si="38">AA57+((AA$107-AA$57)/50)</f>
        <v>100.4</v>
      </c>
      <c r="AB58" s="124">
        <f t="shared" ref="AB58" si="39">AB57+((AB$107-AB$57)/50)</f>
        <v>25.08</v>
      </c>
      <c r="AC58" s="124">
        <f t="shared" ref="AC58" si="40">AC57+((AC$107-AC$57)/50)</f>
        <v>16.059999999999999</v>
      </c>
    </row>
    <row r="59" spans="2:29" x14ac:dyDescent="0.4">
      <c r="B59">
        <v>152</v>
      </c>
      <c r="C59" s="124">
        <f t="shared" ref="C59:C106" si="41">C58+((C$107-C$57)/50)</f>
        <v>363.6</v>
      </c>
      <c r="D59" s="124">
        <f t="shared" ref="D59:D106" si="42">D58+((D$107-D$57)/50)</f>
        <v>110.4</v>
      </c>
      <c r="E59" s="124">
        <f t="shared" ref="E59:E106" si="43">E58+((E$107-E$57)/50)</f>
        <v>75.680000000000007</v>
      </c>
      <c r="F59" s="124"/>
      <c r="G59" s="124">
        <f t="shared" ref="G59:G106" si="44">G58+((G$107-G$57)/50)</f>
        <v>293.20000000000005</v>
      </c>
      <c r="H59" s="124">
        <f t="shared" ref="H59:H106" si="45">H58+((H$107-H$57)/50)</f>
        <v>90.4</v>
      </c>
      <c r="I59" s="124">
        <f t="shared" ref="I59:I106" si="46">I58+((I$107-I$57)/50)</f>
        <v>75.680000000000007</v>
      </c>
      <c r="J59" s="124"/>
      <c r="K59" s="124">
        <f t="shared" ref="K59:K106" si="47">K58+((K$107-K$57)/50)</f>
        <v>181.60000000000002</v>
      </c>
      <c r="L59" s="124">
        <f t="shared" ref="L59:L106" si="48">L58+((L$107-L$57)/50)</f>
        <v>44.319999999999993</v>
      </c>
      <c r="M59" s="124">
        <f t="shared" ref="M59:M106" si="49">M58+((M$107-M$57)/50)</f>
        <v>23.200000000000003</v>
      </c>
      <c r="N59" s="124"/>
      <c r="O59" s="124"/>
      <c r="P59" s="124"/>
      <c r="Q59" s="124"/>
      <c r="R59" s="124">
        <v>152</v>
      </c>
      <c r="S59" s="124">
        <f t="shared" ref="S59:S106" si="50">S58+((S$107-S$57)/50)</f>
        <v>121.19999999999999</v>
      </c>
      <c r="T59" s="124">
        <f t="shared" ref="T59:T106" si="51">T58+((T$107-T$57)/50)</f>
        <v>30.159999999999997</v>
      </c>
      <c r="U59" s="124">
        <f t="shared" ref="U59:U106" si="52">U58+((U$107-U$57)/50)</f>
        <v>32.28</v>
      </c>
      <c r="V59" s="124"/>
      <c r="W59" s="124">
        <f t="shared" ref="W59:W106" si="53">W58+((W$107-W$57)/50)</f>
        <v>121.19999999999999</v>
      </c>
      <c r="X59" s="124">
        <f t="shared" ref="X59:X106" si="54">X58+((X$107-X$57)/50)</f>
        <v>30.159999999999997</v>
      </c>
      <c r="Y59" s="124">
        <f t="shared" ref="Y59:Y106" si="55">Y58+((Y$107-Y$57)/50)</f>
        <v>32.28</v>
      </c>
      <c r="Z59" s="124"/>
      <c r="AA59" s="124">
        <f t="shared" ref="AA59:AA106" si="56">AA58+((AA$107-AA$57)/50)</f>
        <v>100.80000000000001</v>
      </c>
      <c r="AB59" s="124">
        <f t="shared" ref="AB59:AB106" si="57">AB58+((AB$107-AB$57)/50)</f>
        <v>25.159999999999997</v>
      </c>
      <c r="AC59" s="124">
        <f t="shared" ref="AC59:AC106" si="58">AC58+((AC$107-AC$57)/50)</f>
        <v>16.119999999999997</v>
      </c>
    </row>
    <row r="60" spans="2:29" x14ac:dyDescent="0.4">
      <c r="B60">
        <v>153</v>
      </c>
      <c r="C60" s="124">
        <f t="shared" si="41"/>
        <v>365.40000000000003</v>
      </c>
      <c r="D60" s="124">
        <f t="shared" si="42"/>
        <v>110.60000000000001</v>
      </c>
      <c r="E60" s="124">
        <f t="shared" si="43"/>
        <v>76.02000000000001</v>
      </c>
      <c r="F60" s="124"/>
      <c r="G60" s="124">
        <f t="shared" si="44"/>
        <v>294.80000000000007</v>
      </c>
      <c r="H60" s="124">
        <f t="shared" si="45"/>
        <v>90.600000000000009</v>
      </c>
      <c r="I60" s="124">
        <f t="shared" si="46"/>
        <v>76.02000000000001</v>
      </c>
      <c r="J60" s="124"/>
      <c r="K60" s="124">
        <f t="shared" si="47"/>
        <v>182.40000000000003</v>
      </c>
      <c r="L60" s="124">
        <f t="shared" si="48"/>
        <v>44.47999999999999</v>
      </c>
      <c r="M60" s="124">
        <f t="shared" si="49"/>
        <v>23.300000000000004</v>
      </c>
      <c r="N60" s="124"/>
      <c r="O60" s="124"/>
      <c r="P60" s="124"/>
      <c r="Q60" s="124"/>
      <c r="R60" s="124">
        <v>153</v>
      </c>
      <c r="S60" s="124">
        <f t="shared" si="50"/>
        <v>121.79999999999998</v>
      </c>
      <c r="T60" s="124">
        <f t="shared" si="51"/>
        <v>30.239999999999995</v>
      </c>
      <c r="U60" s="124">
        <f t="shared" si="52"/>
        <v>32.42</v>
      </c>
      <c r="V60" s="124"/>
      <c r="W60" s="124">
        <f t="shared" si="53"/>
        <v>121.79999999999998</v>
      </c>
      <c r="X60" s="124">
        <f t="shared" si="54"/>
        <v>30.239999999999995</v>
      </c>
      <c r="Y60" s="124">
        <f t="shared" si="55"/>
        <v>32.42</v>
      </c>
      <c r="Z60" s="124"/>
      <c r="AA60" s="124">
        <f t="shared" si="56"/>
        <v>101.20000000000002</v>
      </c>
      <c r="AB60" s="124">
        <f t="shared" si="57"/>
        <v>25.239999999999995</v>
      </c>
      <c r="AC60" s="124">
        <f t="shared" si="58"/>
        <v>16.179999999999996</v>
      </c>
    </row>
    <row r="61" spans="2:29" x14ac:dyDescent="0.4">
      <c r="B61">
        <v>154</v>
      </c>
      <c r="C61" s="124">
        <f t="shared" si="41"/>
        <v>367.20000000000005</v>
      </c>
      <c r="D61" s="124">
        <f t="shared" si="42"/>
        <v>110.80000000000001</v>
      </c>
      <c r="E61" s="124">
        <f t="shared" si="43"/>
        <v>76.360000000000014</v>
      </c>
      <c r="F61" s="124"/>
      <c r="G61" s="124">
        <f t="shared" si="44"/>
        <v>296.40000000000009</v>
      </c>
      <c r="H61" s="124">
        <f t="shared" si="45"/>
        <v>90.800000000000011</v>
      </c>
      <c r="I61" s="124">
        <f t="shared" si="46"/>
        <v>76.360000000000014</v>
      </c>
      <c r="J61" s="124"/>
      <c r="K61" s="124">
        <f t="shared" si="47"/>
        <v>183.20000000000005</v>
      </c>
      <c r="L61" s="124">
        <f t="shared" si="48"/>
        <v>44.639999999999986</v>
      </c>
      <c r="M61" s="124">
        <f t="shared" si="49"/>
        <v>23.400000000000006</v>
      </c>
      <c r="N61" s="124"/>
      <c r="O61" s="124"/>
      <c r="P61" s="124"/>
      <c r="Q61" s="124"/>
      <c r="R61" s="124">
        <v>154</v>
      </c>
      <c r="S61" s="124">
        <f t="shared" si="50"/>
        <v>122.39999999999998</v>
      </c>
      <c r="T61" s="124">
        <f t="shared" si="51"/>
        <v>30.319999999999993</v>
      </c>
      <c r="U61" s="124">
        <f t="shared" si="52"/>
        <v>32.56</v>
      </c>
      <c r="V61" s="124"/>
      <c r="W61" s="124">
        <f t="shared" si="53"/>
        <v>122.39999999999998</v>
      </c>
      <c r="X61" s="124">
        <f t="shared" si="54"/>
        <v>30.319999999999993</v>
      </c>
      <c r="Y61" s="124">
        <f t="shared" si="55"/>
        <v>32.56</v>
      </c>
      <c r="Z61" s="124"/>
      <c r="AA61" s="124">
        <f t="shared" si="56"/>
        <v>101.60000000000002</v>
      </c>
      <c r="AB61" s="124">
        <f t="shared" si="57"/>
        <v>25.319999999999993</v>
      </c>
      <c r="AC61" s="124">
        <f t="shared" si="58"/>
        <v>16.239999999999995</v>
      </c>
    </row>
    <row r="62" spans="2:29" x14ac:dyDescent="0.4">
      <c r="B62">
        <v>155</v>
      </c>
      <c r="C62" s="124">
        <f t="shared" si="41"/>
        <v>369.00000000000006</v>
      </c>
      <c r="D62" s="124">
        <f t="shared" si="42"/>
        <v>111.00000000000001</v>
      </c>
      <c r="E62" s="124">
        <f t="shared" si="43"/>
        <v>76.700000000000017</v>
      </c>
      <c r="F62" s="124"/>
      <c r="G62" s="124">
        <f t="shared" si="44"/>
        <v>298.00000000000011</v>
      </c>
      <c r="H62" s="124">
        <f t="shared" si="45"/>
        <v>91.000000000000014</v>
      </c>
      <c r="I62" s="124">
        <f t="shared" si="46"/>
        <v>76.700000000000017</v>
      </c>
      <c r="J62" s="124"/>
      <c r="K62" s="124">
        <f t="shared" si="47"/>
        <v>184.00000000000006</v>
      </c>
      <c r="L62" s="124">
        <f t="shared" si="48"/>
        <v>44.799999999999983</v>
      </c>
      <c r="M62" s="124">
        <f t="shared" si="49"/>
        <v>23.500000000000007</v>
      </c>
      <c r="N62" s="124"/>
      <c r="O62" s="124"/>
      <c r="P62" s="124"/>
      <c r="Q62" s="124"/>
      <c r="R62" s="124">
        <v>155</v>
      </c>
      <c r="S62" s="124">
        <f t="shared" si="50"/>
        <v>122.99999999999997</v>
      </c>
      <c r="T62" s="124">
        <f t="shared" si="51"/>
        <v>30.399999999999991</v>
      </c>
      <c r="U62" s="124">
        <f t="shared" si="52"/>
        <v>32.700000000000003</v>
      </c>
      <c r="V62" s="124"/>
      <c r="W62" s="124">
        <f t="shared" si="53"/>
        <v>122.99999999999997</v>
      </c>
      <c r="X62" s="124">
        <f t="shared" si="54"/>
        <v>30.399999999999991</v>
      </c>
      <c r="Y62" s="124">
        <f t="shared" si="55"/>
        <v>32.700000000000003</v>
      </c>
      <c r="Z62" s="124"/>
      <c r="AA62" s="124">
        <f t="shared" si="56"/>
        <v>102.00000000000003</v>
      </c>
      <c r="AB62" s="124">
        <f t="shared" si="57"/>
        <v>25.399999999999991</v>
      </c>
      <c r="AC62" s="124">
        <f t="shared" si="58"/>
        <v>16.299999999999994</v>
      </c>
    </row>
    <row r="63" spans="2:29" x14ac:dyDescent="0.4">
      <c r="B63">
        <v>156</v>
      </c>
      <c r="C63" s="124">
        <f t="shared" si="41"/>
        <v>370.80000000000007</v>
      </c>
      <c r="D63" s="124">
        <f t="shared" si="42"/>
        <v>111.20000000000002</v>
      </c>
      <c r="E63" s="124">
        <f t="shared" si="43"/>
        <v>77.04000000000002</v>
      </c>
      <c r="F63" s="124"/>
      <c r="G63" s="124">
        <f t="shared" si="44"/>
        <v>299.60000000000014</v>
      </c>
      <c r="H63" s="124">
        <f t="shared" si="45"/>
        <v>91.200000000000017</v>
      </c>
      <c r="I63" s="124">
        <f t="shared" si="46"/>
        <v>77.04000000000002</v>
      </c>
      <c r="J63" s="124"/>
      <c r="K63" s="124">
        <f t="shared" si="47"/>
        <v>184.80000000000007</v>
      </c>
      <c r="L63" s="124">
        <f t="shared" si="48"/>
        <v>44.95999999999998</v>
      </c>
      <c r="M63" s="124">
        <f t="shared" si="49"/>
        <v>23.600000000000009</v>
      </c>
      <c r="N63" s="124"/>
      <c r="O63" s="124"/>
      <c r="P63" s="124"/>
      <c r="Q63" s="124"/>
      <c r="R63" s="124">
        <v>156</v>
      </c>
      <c r="S63" s="124">
        <f t="shared" si="50"/>
        <v>123.59999999999997</v>
      </c>
      <c r="T63" s="124">
        <f t="shared" si="51"/>
        <v>30.47999999999999</v>
      </c>
      <c r="U63" s="124">
        <f t="shared" si="52"/>
        <v>32.840000000000003</v>
      </c>
      <c r="V63" s="124"/>
      <c r="W63" s="124">
        <f t="shared" si="53"/>
        <v>123.59999999999997</v>
      </c>
      <c r="X63" s="124">
        <f t="shared" si="54"/>
        <v>30.47999999999999</v>
      </c>
      <c r="Y63" s="124">
        <f t="shared" si="55"/>
        <v>32.840000000000003</v>
      </c>
      <c r="Z63" s="124"/>
      <c r="AA63" s="124">
        <f t="shared" si="56"/>
        <v>102.40000000000003</v>
      </c>
      <c r="AB63" s="124">
        <f t="shared" si="57"/>
        <v>25.47999999999999</v>
      </c>
      <c r="AC63" s="124">
        <f t="shared" si="58"/>
        <v>16.359999999999992</v>
      </c>
    </row>
    <row r="64" spans="2:29" x14ac:dyDescent="0.4">
      <c r="B64">
        <v>157</v>
      </c>
      <c r="C64" s="124">
        <f t="shared" si="41"/>
        <v>372.60000000000008</v>
      </c>
      <c r="D64" s="124">
        <f t="shared" si="42"/>
        <v>111.40000000000002</v>
      </c>
      <c r="E64" s="124">
        <f t="shared" si="43"/>
        <v>77.380000000000024</v>
      </c>
      <c r="F64" s="124"/>
      <c r="G64" s="124">
        <f t="shared" si="44"/>
        <v>301.20000000000016</v>
      </c>
      <c r="H64" s="124">
        <f t="shared" si="45"/>
        <v>91.40000000000002</v>
      </c>
      <c r="I64" s="124">
        <f t="shared" si="46"/>
        <v>77.380000000000024</v>
      </c>
      <c r="J64" s="124"/>
      <c r="K64" s="124">
        <f t="shared" si="47"/>
        <v>185.60000000000008</v>
      </c>
      <c r="L64" s="124">
        <f t="shared" si="48"/>
        <v>45.119999999999976</v>
      </c>
      <c r="M64" s="124">
        <f t="shared" si="49"/>
        <v>23.70000000000001</v>
      </c>
      <c r="N64" s="124"/>
      <c r="O64" s="124"/>
      <c r="P64" s="124"/>
      <c r="Q64" s="124"/>
      <c r="R64" s="124">
        <v>157</v>
      </c>
      <c r="S64" s="124">
        <f t="shared" si="50"/>
        <v>124.19999999999996</v>
      </c>
      <c r="T64" s="124">
        <f t="shared" si="51"/>
        <v>30.559999999999988</v>
      </c>
      <c r="U64" s="124">
        <f t="shared" si="52"/>
        <v>32.980000000000004</v>
      </c>
      <c r="V64" s="124"/>
      <c r="W64" s="124">
        <f t="shared" si="53"/>
        <v>124.19999999999996</v>
      </c>
      <c r="X64" s="124">
        <f t="shared" si="54"/>
        <v>30.559999999999988</v>
      </c>
      <c r="Y64" s="124">
        <f t="shared" si="55"/>
        <v>32.980000000000004</v>
      </c>
      <c r="Z64" s="124"/>
      <c r="AA64" s="124">
        <f t="shared" si="56"/>
        <v>102.80000000000004</v>
      </c>
      <c r="AB64" s="124">
        <f t="shared" si="57"/>
        <v>25.559999999999988</v>
      </c>
      <c r="AC64" s="124">
        <f t="shared" si="58"/>
        <v>16.419999999999991</v>
      </c>
    </row>
    <row r="65" spans="2:29" x14ac:dyDescent="0.4">
      <c r="B65">
        <v>158</v>
      </c>
      <c r="C65" s="124">
        <f t="shared" si="41"/>
        <v>374.40000000000009</v>
      </c>
      <c r="D65" s="124">
        <f t="shared" si="42"/>
        <v>111.60000000000002</v>
      </c>
      <c r="E65" s="124">
        <f t="shared" si="43"/>
        <v>77.720000000000027</v>
      </c>
      <c r="F65" s="124"/>
      <c r="G65" s="124">
        <f t="shared" si="44"/>
        <v>302.80000000000018</v>
      </c>
      <c r="H65" s="124">
        <f t="shared" si="45"/>
        <v>91.600000000000023</v>
      </c>
      <c r="I65" s="124">
        <f t="shared" si="46"/>
        <v>77.720000000000027</v>
      </c>
      <c r="J65" s="124"/>
      <c r="K65" s="124">
        <f t="shared" si="47"/>
        <v>186.40000000000009</v>
      </c>
      <c r="L65" s="124">
        <f t="shared" si="48"/>
        <v>45.279999999999973</v>
      </c>
      <c r="M65" s="124">
        <f t="shared" si="49"/>
        <v>23.800000000000011</v>
      </c>
      <c r="N65" s="124"/>
      <c r="O65" s="124"/>
      <c r="P65" s="124"/>
      <c r="Q65" s="124"/>
      <c r="R65" s="124">
        <v>158</v>
      </c>
      <c r="S65" s="124">
        <f t="shared" si="50"/>
        <v>124.79999999999995</v>
      </c>
      <c r="T65" s="124">
        <f t="shared" si="51"/>
        <v>30.639999999999986</v>
      </c>
      <c r="U65" s="124">
        <f t="shared" si="52"/>
        <v>33.120000000000005</v>
      </c>
      <c r="V65" s="124"/>
      <c r="W65" s="124">
        <f t="shared" si="53"/>
        <v>124.79999999999995</v>
      </c>
      <c r="X65" s="124">
        <f t="shared" si="54"/>
        <v>30.639999999999986</v>
      </c>
      <c r="Y65" s="124">
        <f t="shared" si="55"/>
        <v>33.120000000000005</v>
      </c>
      <c r="Z65" s="124"/>
      <c r="AA65" s="124">
        <f t="shared" si="56"/>
        <v>103.20000000000005</v>
      </c>
      <c r="AB65" s="124">
        <f t="shared" si="57"/>
        <v>25.639999999999986</v>
      </c>
      <c r="AC65" s="124">
        <f t="shared" si="58"/>
        <v>16.47999999999999</v>
      </c>
    </row>
    <row r="66" spans="2:29" x14ac:dyDescent="0.4">
      <c r="B66">
        <v>159</v>
      </c>
      <c r="C66" s="124">
        <f t="shared" si="41"/>
        <v>376.2000000000001</v>
      </c>
      <c r="D66" s="124">
        <f t="shared" si="42"/>
        <v>111.80000000000003</v>
      </c>
      <c r="E66" s="124">
        <f t="shared" si="43"/>
        <v>78.060000000000031</v>
      </c>
      <c r="F66" s="124"/>
      <c r="G66" s="124">
        <f t="shared" si="44"/>
        <v>304.4000000000002</v>
      </c>
      <c r="H66" s="124">
        <f t="shared" si="45"/>
        <v>91.800000000000026</v>
      </c>
      <c r="I66" s="124">
        <f t="shared" si="46"/>
        <v>78.060000000000031</v>
      </c>
      <c r="J66" s="124"/>
      <c r="K66" s="124">
        <f t="shared" si="47"/>
        <v>187.2000000000001</v>
      </c>
      <c r="L66" s="124">
        <f t="shared" si="48"/>
        <v>45.439999999999969</v>
      </c>
      <c r="M66" s="124">
        <f t="shared" si="49"/>
        <v>23.900000000000013</v>
      </c>
      <c r="N66" s="124"/>
      <c r="O66" s="124"/>
      <c r="P66" s="124"/>
      <c r="Q66" s="124"/>
      <c r="R66" s="124">
        <v>159</v>
      </c>
      <c r="S66" s="124">
        <f t="shared" si="50"/>
        <v>125.39999999999995</v>
      </c>
      <c r="T66" s="124">
        <f t="shared" si="51"/>
        <v>30.719999999999985</v>
      </c>
      <c r="U66" s="124">
        <f t="shared" si="52"/>
        <v>33.260000000000005</v>
      </c>
      <c r="V66" s="124"/>
      <c r="W66" s="124">
        <f t="shared" si="53"/>
        <v>125.39999999999995</v>
      </c>
      <c r="X66" s="124">
        <f t="shared" si="54"/>
        <v>30.719999999999985</v>
      </c>
      <c r="Y66" s="124">
        <f t="shared" si="55"/>
        <v>33.260000000000005</v>
      </c>
      <c r="Z66" s="124"/>
      <c r="AA66" s="124">
        <f t="shared" si="56"/>
        <v>103.60000000000005</v>
      </c>
      <c r="AB66" s="124">
        <f t="shared" si="57"/>
        <v>25.719999999999985</v>
      </c>
      <c r="AC66" s="124">
        <f t="shared" si="58"/>
        <v>16.539999999999988</v>
      </c>
    </row>
    <row r="67" spans="2:29" x14ac:dyDescent="0.4">
      <c r="B67">
        <v>160</v>
      </c>
      <c r="C67" s="124">
        <f t="shared" si="41"/>
        <v>378.00000000000011</v>
      </c>
      <c r="D67" s="124">
        <f t="shared" si="42"/>
        <v>112.00000000000003</v>
      </c>
      <c r="E67" s="124">
        <f t="shared" si="43"/>
        <v>78.400000000000034</v>
      </c>
      <c r="F67" s="124"/>
      <c r="G67" s="124">
        <f t="shared" si="44"/>
        <v>306.00000000000023</v>
      </c>
      <c r="H67" s="124">
        <f t="shared" si="45"/>
        <v>92.000000000000028</v>
      </c>
      <c r="I67" s="124">
        <f t="shared" si="46"/>
        <v>78.400000000000034</v>
      </c>
      <c r="J67" s="124"/>
      <c r="K67" s="124">
        <f t="shared" si="47"/>
        <v>188.00000000000011</v>
      </c>
      <c r="L67" s="124">
        <f t="shared" si="48"/>
        <v>45.599999999999966</v>
      </c>
      <c r="M67" s="124">
        <f t="shared" si="49"/>
        <v>24.000000000000014</v>
      </c>
      <c r="N67" s="124"/>
      <c r="O67" s="124"/>
      <c r="P67" s="124"/>
      <c r="Q67" s="124"/>
      <c r="R67" s="124">
        <v>160</v>
      </c>
      <c r="S67" s="124">
        <f t="shared" si="50"/>
        <v>125.99999999999994</v>
      </c>
      <c r="T67" s="124">
        <f t="shared" si="51"/>
        <v>30.799999999999983</v>
      </c>
      <c r="U67" s="124">
        <f t="shared" si="52"/>
        <v>33.400000000000006</v>
      </c>
      <c r="V67" s="124"/>
      <c r="W67" s="124">
        <f t="shared" si="53"/>
        <v>125.99999999999994</v>
      </c>
      <c r="X67" s="124">
        <f t="shared" si="54"/>
        <v>30.799999999999983</v>
      </c>
      <c r="Y67" s="124">
        <f t="shared" si="55"/>
        <v>33.400000000000006</v>
      </c>
      <c r="Z67" s="124"/>
      <c r="AA67" s="124">
        <f t="shared" si="56"/>
        <v>104.00000000000006</v>
      </c>
      <c r="AB67" s="124">
        <f t="shared" si="57"/>
        <v>25.799999999999983</v>
      </c>
      <c r="AC67" s="124">
        <f t="shared" si="58"/>
        <v>16.599999999999987</v>
      </c>
    </row>
    <row r="68" spans="2:29" x14ac:dyDescent="0.4">
      <c r="B68">
        <v>161</v>
      </c>
      <c r="C68" s="124">
        <f t="shared" si="41"/>
        <v>379.80000000000013</v>
      </c>
      <c r="D68" s="124">
        <f t="shared" si="42"/>
        <v>112.20000000000003</v>
      </c>
      <c r="E68" s="124">
        <f t="shared" si="43"/>
        <v>78.740000000000038</v>
      </c>
      <c r="F68" s="124"/>
      <c r="G68" s="124">
        <f t="shared" si="44"/>
        <v>307.60000000000025</v>
      </c>
      <c r="H68" s="124">
        <f t="shared" si="45"/>
        <v>92.200000000000031</v>
      </c>
      <c r="I68" s="124">
        <f t="shared" si="46"/>
        <v>78.740000000000038</v>
      </c>
      <c r="J68" s="124"/>
      <c r="K68" s="124">
        <f t="shared" si="47"/>
        <v>188.80000000000013</v>
      </c>
      <c r="L68" s="124">
        <f t="shared" si="48"/>
        <v>45.759999999999962</v>
      </c>
      <c r="M68" s="124">
        <f t="shared" si="49"/>
        <v>24.100000000000016</v>
      </c>
      <c r="N68" s="124"/>
      <c r="O68" s="124"/>
      <c r="P68" s="124"/>
      <c r="Q68" s="124"/>
      <c r="R68" s="124">
        <v>161</v>
      </c>
      <c r="S68" s="124">
        <f t="shared" si="50"/>
        <v>126.59999999999994</v>
      </c>
      <c r="T68" s="124">
        <f t="shared" si="51"/>
        <v>30.879999999999981</v>
      </c>
      <c r="U68" s="124">
        <f t="shared" si="52"/>
        <v>33.540000000000006</v>
      </c>
      <c r="V68" s="124"/>
      <c r="W68" s="124">
        <f t="shared" si="53"/>
        <v>126.59999999999994</v>
      </c>
      <c r="X68" s="124">
        <f t="shared" si="54"/>
        <v>30.879999999999981</v>
      </c>
      <c r="Y68" s="124">
        <f t="shared" si="55"/>
        <v>33.540000000000006</v>
      </c>
      <c r="Z68" s="124"/>
      <c r="AA68" s="124">
        <f t="shared" si="56"/>
        <v>104.40000000000006</v>
      </c>
      <c r="AB68" s="124">
        <f t="shared" si="57"/>
        <v>25.879999999999981</v>
      </c>
      <c r="AC68" s="124">
        <f t="shared" si="58"/>
        <v>16.659999999999986</v>
      </c>
    </row>
    <row r="69" spans="2:29" x14ac:dyDescent="0.4">
      <c r="B69">
        <v>162</v>
      </c>
      <c r="C69" s="124">
        <f t="shared" si="41"/>
        <v>381.60000000000014</v>
      </c>
      <c r="D69" s="124">
        <f t="shared" si="42"/>
        <v>112.40000000000003</v>
      </c>
      <c r="E69" s="124">
        <f t="shared" si="43"/>
        <v>79.080000000000041</v>
      </c>
      <c r="F69" s="124"/>
      <c r="G69" s="124">
        <f t="shared" si="44"/>
        <v>309.20000000000027</v>
      </c>
      <c r="H69" s="124">
        <f t="shared" si="45"/>
        <v>92.400000000000034</v>
      </c>
      <c r="I69" s="124">
        <f t="shared" si="46"/>
        <v>79.080000000000041</v>
      </c>
      <c r="J69" s="124"/>
      <c r="K69" s="124">
        <f t="shared" si="47"/>
        <v>189.60000000000014</v>
      </c>
      <c r="L69" s="124">
        <f t="shared" si="48"/>
        <v>45.919999999999959</v>
      </c>
      <c r="M69" s="124">
        <f t="shared" si="49"/>
        <v>24.200000000000017</v>
      </c>
      <c r="N69" s="124"/>
      <c r="O69" s="124"/>
      <c r="P69" s="124"/>
      <c r="Q69" s="124"/>
      <c r="R69" s="124">
        <v>162</v>
      </c>
      <c r="S69" s="124">
        <f t="shared" si="50"/>
        <v>127.19999999999993</v>
      </c>
      <c r="T69" s="124">
        <f t="shared" si="51"/>
        <v>30.95999999999998</v>
      </c>
      <c r="U69" s="124">
        <f t="shared" si="52"/>
        <v>33.680000000000007</v>
      </c>
      <c r="V69" s="124"/>
      <c r="W69" s="124">
        <f t="shared" si="53"/>
        <v>127.19999999999993</v>
      </c>
      <c r="X69" s="124">
        <f t="shared" si="54"/>
        <v>30.95999999999998</v>
      </c>
      <c r="Y69" s="124">
        <f t="shared" si="55"/>
        <v>33.680000000000007</v>
      </c>
      <c r="Z69" s="124"/>
      <c r="AA69" s="124">
        <f t="shared" si="56"/>
        <v>104.80000000000007</v>
      </c>
      <c r="AB69" s="124">
        <f t="shared" si="57"/>
        <v>25.95999999999998</v>
      </c>
      <c r="AC69" s="124">
        <f t="shared" si="58"/>
        <v>16.719999999999985</v>
      </c>
    </row>
    <row r="70" spans="2:29" x14ac:dyDescent="0.4">
      <c r="B70">
        <v>163</v>
      </c>
      <c r="C70" s="124">
        <f t="shared" si="41"/>
        <v>383.40000000000015</v>
      </c>
      <c r="D70" s="124">
        <f t="shared" si="42"/>
        <v>112.60000000000004</v>
      </c>
      <c r="E70" s="124">
        <f t="shared" si="43"/>
        <v>79.420000000000044</v>
      </c>
      <c r="F70" s="124"/>
      <c r="G70" s="124">
        <f t="shared" si="44"/>
        <v>310.8000000000003</v>
      </c>
      <c r="H70" s="124">
        <f t="shared" si="45"/>
        <v>92.600000000000037</v>
      </c>
      <c r="I70" s="124">
        <f t="shared" si="46"/>
        <v>79.420000000000044</v>
      </c>
      <c r="J70" s="124"/>
      <c r="K70" s="124">
        <f t="shared" si="47"/>
        <v>190.40000000000015</v>
      </c>
      <c r="L70" s="124">
        <f t="shared" si="48"/>
        <v>46.079999999999956</v>
      </c>
      <c r="M70" s="124">
        <f t="shared" si="49"/>
        <v>24.300000000000018</v>
      </c>
      <c r="N70" s="124"/>
      <c r="O70" s="124"/>
      <c r="P70" s="124"/>
      <c r="Q70" s="124"/>
      <c r="R70" s="124">
        <v>163</v>
      </c>
      <c r="S70" s="124">
        <f t="shared" si="50"/>
        <v>127.79999999999993</v>
      </c>
      <c r="T70" s="124">
        <f t="shared" si="51"/>
        <v>31.039999999999978</v>
      </c>
      <c r="U70" s="124">
        <f t="shared" si="52"/>
        <v>33.820000000000007</v>
      </c>
      <c r="V70" s="124"/>
      <c r="W70" s="124">
        <f t="shared" si="53"/>
        <v>127.79999999999993</v>
      </c>
      <c r="X70" s="124">
        <f t="shared" si="54"/>
        <v>31.039999999999978</v>
      </c>
      <c r="Y70" s="124">
        <f t="shared" si="55"/>
        <v>33.820000000000007</v>
      </c>
      <c r="Z70" s="124"/>
      <c r="AA70" s="124">
        <f t="shared" si="56"/>
        <v>105.20000000000007</v>
      </c>
      <c r="AB70" s="124">
        <f t="shared" si="57"/>
        <v>26.039999999999978</v>
      </c>
      <c r="AC70" s="124">
        <f t="shared" si="58"/>
        <v>16.779999999999983</v>
      </c>
    </row>
    <row r="71" spans="2:29" x14ac:dyDescent="0.4">
      <c r="B71">
        <v>164</v>
      </c>
      <c r="C71" s="124">
        <f t="shared" si="41"/>
        <v>385.20000000000016</v>
      </c>
      <c r="D71" s="124">
        <f t="shared" si="42"/>
        <v>112.80000000000004</v>
      </c>
      <c r="E71" s="124">
        <f t="shared" si="43"/>
        <v>79.760000000000048</v>
      </c>
      <c r="F71" s="124"/>
      <c r="G71" s="124">
        <f t="shared" si="44"/>
        <v>312.40000000000032</v>
      </c>
      <c r="H71" s="124">
        <f t="shared" si="45"/>
        <v>92.80000000000004</v>
      </c>
      <c r="I71" s="124">
        <f t="shared" si="46"/>
        <v>79.760000000000048</v>
      </c>
      <c r="J71" s="124"/>
      <c r="K71" s="124">
        <f t="shared" si="47"/>
        <v>191.20000000000016</v>
      </c>
      <c r="L71" s="124">
        <f t="shared" si="48"/>
        <v>46.239999999999952</v>
      </c>
      <c r="M71" s="124">
        <f t="shared" si="49"/>
        <v>24.40000000000002</v>
      </c>
      <c r="N71" s="124"/>
      <c r="O71" s="124"/>
      <c r="P71" s="124"/>
      <c r="Q71" s="124"/>
      <c r="R71" s="124">
        <v>164</v>
      </c>
      <c r="S71" s="124">
        <f t="shared" si="50"/>
        <v>128.39999999999992</v>
      </c>
      <c r="T71" s="124">
        <f t="shared" si="51"/>
        <v>31.119999999999976</v>
      </c>
      <c r="U71" s="124">
        <f t="shared" si="52"/>
        <v>33.960000000000008</v>
      </c>
      <c r="V71" s="124"/>
      <c r="W71" s="124">
        <f t="shared" si="53"/>
        <v>128.39999999999992</v>
      </c>
      <c r="X71" s="124">
        <f t="shared" si="54"/>
        <v>31.119999999999976</v>
      </c>
      <c r="Y71" s="124">
        <f t="shared" si="55"/>
        <v>33.960000000000008</v>
      </c>
      <c r="Z71" s="124"/>
      <c r="AA71" s="124">
        <f t="shared" si="56"/>
        <v>105.60000000000008</v>
      </c>
      <c r="AB71" s="124">
        <f t="shared" si="57"/>
        <v>26.119999999999976</v>
      </c>
      <c r="AC71" s="124">
        <f t="shared" si="58"/>
        <v>16.839999999999982</v>
      </c>
    </row>
    <row r="72" spans="2:29" x14ac:dyDescent="0.4">
      <c r="B72">
        <v>165</v>
      </c>
      <c r="C72" s="124">
        <f t="shared" si="41"/>
        <v>387.00000000000017</v>
      </c>
      <c r="D72" s="124">
        <f t="shared" si="42"/>
        <v>113.00000000000004</v>
      </c>
      <c r="E72" s="124">
        <f t="shared" si="43"/>
        <v>80.100000000000051</v>
      </c>
      <c r="F72" s="124"/>
      <c r="G72" s="124">
        <f t="shared" si="44"/>
        <v>314.00000000000034</v>
      </c>
      <c r="H72" s="124">
        <f t="shared" si="45"/>
        <v>93.000000000000043</v>
      </c>
      <c r="I72" s="124">
        <f t="shared" si="46"/>
        <v>80.100000000000051</v>
      </c>
      <c r="J72" s="124"/>
      <c r="K72" s="124">
        <f t="shared" si="47"/>
        <v>192.00000000000017</v>
      </c>
      <c r="L72" s="124">
        <f t="shared" si="48"/>
        <v>46.399999999999949</v>
      </c>
      <c r="M72" s="124">
        <f t="shared" si="49"/>
        <v>24.500000000000021</v>
      </c>
      <c r="N72" s="124"/>
      <c r="O72" s="124"/>
      <c r="P72" s="124"/>
      <c r="Q72" s="124"/>
      <c r="R72" s="124">
        <v>165</v>
      </c>
      <c r="S72" s="124">
        <f t="shared" si="50"/>
        <v>128.99999999999991</v>
      </c>
      <c r="T72" s="124">
        <f t="shared" si="51"/>
        <v>31.199999999999974</v>
      </c>
      <c r="U72" s="124">
        <f t="shared" si="52"/>
        <v>34.100000000000009</v>
      </c>
      <c r="V72" s="124"/>
      <c r="W72" s="124">
        <f t="shared" si="53"/>
        <v>128.99999999999991</v>
      </c>
      <c r="X72" s="124">
        <f t="shared" si="54"/>
        <v>31.199999999999974</v>
      </c>
      <c r="Y72" s="124">
        <f t="shared" si="55"/>
        <v>34.100000000000009</v>
      </c>
      <c r="Z72" s="124"/>
      <c r="AA72" s="124">
        <f t="shared" si="56"/>
        <v>106.00000000000009</v>
      </c>
      <c r="AB72" s="124">
        <f t="shared" si="57"/>
        <v>26.199999999999974</v>
      </c>
      <c r="AC72" s="124">
        <f t="shared" si="58"/>
        <v>16.899999999999981</v>
      </c>
    </row>
    <row r="73" spans="2:29" x14ac:dyDescent="0.4">
      <c r="B73">
        <v>166</v>
      </c>
      <c r="C73" s="124">
        <f t="shared" si="41"/>
        <v>388.80000000000018</v>
      </c>
      <c r="D73" s="124">
        <f t="shared" si="42"/>
        <v>113.20000000000005</v>
      </c>
      <c r="E73" s="124">
        <f t="shared" si="43"/>
        <v>80.440000000000055</v>
      </c>
      <c r="F73" s="124"/>
      <c r="G73" s="124">
        <f t="shared" si="44"/>
        <v>315.60000000000036</v>
      </c>
      <c r="H73" s="124">
        <f t="shared" si="45"/>
        <v>93.200000000000045</v>
      </c>
      <c r="I73" s="124">
        <f t="shared" si="46"/>
        <v>80.440000000000055</v>
      </c>
      <c r="J73" s="124"/>
      <c r="K73" s="124">
        <f t="shared" si="47"/>
        <v>192.80000000000018</v>
      </c>
      <c r="L73" s="124">
        <f t="shared" si="48"/>
        <v>46.559999999999945</v>
      </c>
      <c r="M73" s="124">
        <f t="shared" si="49"/>
        <v>24.600000000000023</v>
      </c>
      <c r="N73" s="124"/>
      <c r="O73" s="124"/>
      <c r="P73" s="124"/>
      <c r="Q73" s="124"/>
      <c r="R73" s="124">
        <v>166</v>
      </c>
      <c r="S73" s="124">
        <f t="shared" si="50"/>
        <v>129.59999999999991</v>
      </c>
      <c r="T73" s="124">
        <f t="shared" si="51"/>
        <v>31.279999999999973</v>
      </c>
      <c r="U73" s="124">
        <f t="shared" si="52"/>
        <v>34.240000000000009</v>
      </c>
      <c r="V73" s="124"/>
      <c r="W73" s="124">
        <f t="shared" si="53"/>
        <v>129.59999999999991</v>
      </c>
      <c r="X73" s="124">
        <f t="shared" si="54"/>
        <v>31.279999999999973</v>
      </c>
      <c r="Y73" s="124">
        <f t="shared" si="55"/>
        <v>34.240000000000009</v>
      </c>
      <c r="Z73" s="124"/>
      <c r="AA73" s="124">
        <f t="shared" si="56"/>
        <v>106.40000000000009</v>
      </c>
      <c r="AB73" s="124">
        <f t="shared" si="57"/>
        <v>26.279999999999973</v>
      </c>
      <c r="AC73" s="124">
        <f t="shared" si="58"/>
        <v>16.95999999999998</v>
      </c>
    </row>
    <row r="74" spans="2:29" x14ac:dyDescent="0.4">
      <c r="B74">
        <v>167</v>
      </c>
      <c r="C74" s="124">
        <f t="shared" si="41"/>
        <v>390.60000000000019</v>
      </c>
      <c r="D74" s="124">
        <f t="shared" si="42"/>
        <v>113.40000000000005</v>
      </c>
      <c r="E74" s="124">
        <f t="shared" si="43"/>
        <v>80.780000000000058</v>
      </c>
      <c r="F74" s="124"/>
      <c r="G74" s="124">
        <f t="shared" si="44"/>
        <v>317.20000000000039</v>
      </c>
      <c r="H74" s="124">
        <f t="shared" si="45"/>
        <v>93.400000000000048</v>
      </c>
      <c r="I74" s="124">
        <f t="shared" si="46"/>
        <v>80.780000000000058</v>
      </c>
      <c r="J74" s="124"/>
      <c r="K74" s="124">
        <f t="shared" si="47"/>
        <v>193.60000000000019</v>
      </c>
      <c r="L74" s="124">
        <f t="shared" si="48"/>
        <v>46.719999999999942</v>
      </c>
      <c r="M74" s="124">
        <f t="shared" si="49"/>
        <v>24.700000000000024</v>
      </c>
      <c r="N74" s="124"/>
      <c r="O74" s="124"/>
      <c r="P74" s="124"/>
      <c r="Q74" s="124"/>
      <c r="R74" s="124">
        <v>167</v>
      </c>
      <c r="S74" s="124">
        <f t="shared" si="50"/>
        <v>130.1999999999999</v>
      </c>
      <c r="T74" s="124">
        <f t="shared" si="51"/>
        <v>31.359999999999971</v>
      </c>
      <c r="U74" s="124">
        <f t="shared" si="52"/>
        <v>34.38000000000001</v>
      </c>
      <c r="V74" s="124"/>
      <c r="W74" s="124">
        <f t="shared" si="53"/>
        <v>130.1999999999999</v>
      </c>
      <c r="X74" s="124">
        <f t="shared" si="54"/>
        <v>31.359999999999971</v>
      </c>
      <c r="Y74" s="124">
        <f t="shared" si="55"/>
        <v>34.38000000000001</v>
      </c>
      <c r="Z74" s="124"/>
      <c r="AA74" s="124">
        <f t="shared" si="56"/>
        <v>106.8000000000001</v>
      </c>
      <c r="AB74" s="124">
        <f t="shared" si="57"/>
        <v>26.359999999999971</v>
      </c>
      <c r="AC74" s="124">
        <f t="shared" si="58"/>
        <v>17.019999999999978</v>
      </c>
    </row>
    <row r="75" spans="2:29" x14ac:dyDescent="0.4">
      <c r="B75">
        <v>168</v>
      </c>
      <c r="C75" s="124">
        <f t="shared" si="41"/>
        <v>392.4000000000002</v>
      </c>
      <c r="D75" s="124">
        <f t="shared" si="42"/>
        <v>113.60000000000005</v>
      </c>
      <c r="E75" s="124">
        <f t="shared" si="43"/>
        <v>81.120000000000061</v>
      </c>
      <c r="F75" s="124"/>
      <c r="G75" s="124">
        <f t="shared" si="44"/>
        <v>318.80000000000041</v>
      </c>
      <c r="H75" s="124">
        <f t="shared" si="45"/>
        <v>93.600000000000051</v>
      </c>
      <c r="I75" s="124">
        <f t="shared" si="46"/>
        <v>81.120000000000061</v>
      </c>
      <c r="J75" s="124"/>
      <c r="K75" s="124">
        <f t="shared" si="47"/>
        <v>194.4000000000002</v>
      </c>
      <c r="L75" s="124">
        <f t="shared" si="48"/>
        <v>46.879999999999939</v>
      </c>
      <c r="M75" s="124">
        <f t="shared" si="49"/>
        <v>24.800000000000026</v>
      </c>
      <c r="N75" s="124"/>
      <c r="O75" s="124"/>
      <c r="P75" s="124"/>
      <c r="Q75" s="124"/>
      <c r="R75" s="124">
        <v>168</v>
      </c>
      <c r="S75" s="124">
        <f t="shared" si="50"/>
        <v>130.7999999999999</v>
      </c>
      <c r="T75" s="124">
        <f t="shared" si="51"/>
        <v>31.439999999999969</v>
      </c>
      <c r="U75" s="124">
        <f t="shared" si="52"/>
        <v>34.52000000000001</v>
      </c>
      <c r="V75" s="124"/>
      <c r="W75" s="124">
        <f t="shared" si="53"/>
        <v>130.7999999999999</v>
      </c>
      <c r="X75" s="124">
        <f t="shared" si="54"/>
        <v>31.439999999999969</v>
      </c>
      <c r="Y75" s="124">
        <f t="shared" si="55"/>
        <v>34.52000000000001</v>
      </c>
      <c r="Z75" s="124"/>
      <c r="AA75" s="124">
        <f t="shared" si="56"/>
        <v>107.2000000000001</v>
      </c>
      <c r="AB75" s="124">
        <f t="shared" si="57"/>
        <v>26.439999999999969</v>
      </c>
      <c r="AC75" s="124">
        <f t="shared" si="58"/>
        <v>17.079999999999977</v>
      </c>
    </row>
    <row r="76" spans="2:29" x14ac:dyDescent="0.4">
      <c r="B76">
        <v>169</v>
      </c>
      <c r="C76" s="124">
        <f t="shared" si="41"/>
        <v>394.20000000000022</v>
      </c>
      <c r="D76" s="124">
        <f t="shared" si="42"/>
        <v>113.80000000000005</v>
      </c>
      <c r="E76" s="124">
        <f t="shared" si="43"/>
        <v>81.460000000000065</v>
      </c>
      <c r="F76" s="124"/>
      <c r="G76" s="124">
        <f t="shared" si="44"/>
        <v>320.40000000000043</v>
      </c>
      <c r="H76" s="124">
        <f t="shared" si="45"/>
        <v>93.800000000000054</v>
      </c>
      <c r="I76" s="124">
        <f t="shared" si="46"/>
        <v>81.460000000000065</v>
      </c>
      <c r="J76" s="124"/>
      <c r="K76" s="124">
        <f t="shared" si="47"/>
        <v>195.20000000000022</v>
      </c>
      <c r="L76" s="124">
        <f t="shared" si="48"/>
        <v>47.039999999999935</v>
      </c>
      <c r="M76" s="124">
        <f t="shared" si="49"/>
        <v>24.900000000000027</v>
      </c>
      <c r="N76" s="124"/>
      <c r="O76" s="124"/>
      <c r="P76" s="124"/>
      <c r="Q76" s="124"/>
      <c r="R76" s="124">
        <v>169</v>
      </c>
      <c r="S76" s="124">
        <f t="shared" si="50"/>
        <v>131.39999999999989</v>
      </c>
      <c r="T76" s="124">
        <f t="shared" si="51"/>
        <v>31.519999999999968</v>
      </c>
      <c r="U76" s="124">
        <f t="shared" si="52"/>
        <v>34.660000000000011</v>
      </c>
      <c r="V76" s="124"/>
      <c r="W76" s="124">
        <f t="shared" si="53"/>
        <v>131.39999999999989</v>
      </c>
      <c r="X76" s="124">
        <f t="shared" si="54"/>
        <v>31.519999999999968</v>
      </c>
      <c r="Y76" s="124">
        <f t="shared" si="55"/>
        <v>34.660000000000011</v>
      </c>
      <c r="Z76" s="124"/>
      <c r="AA76" s="124">
        <f t="shared" si="56"/>
        <v>107.60000000000011</v>
      </c>
      <c r="AB76" s="124">
        <f t="shared" si="57"/>
        <v>26.519999999999968</v>
      </c>
      <c r="AC76" s="124">
        <f t="shared" si="58"/>
        <v>17.139999999999976</v>
      </c>
    </row>
    <row r="77" spans="2:29" x14ac:dyDescent="0.4">
      <c r="B77">
        <v>170</v>
      </c>
      <c r="C77" s="124">
        <f t="shared" si="41"/>
        <v>396.00000000000023</v>
      </c>
      <c r="D77" s="124">
        <f t="shared" si="42"/>
        <v>114.00000000000006</v>
      </c>
      <c r="E77" s="124">
        <f t="shared" si="43"/>
        <v>81.800000000000068</v>
      </c>
      <c r="F77" s="124"/>
      <c r="G77" s="124">
        <f t="shared" si="44"/>
        <v>322.00000000000045</v>
      </c>
      <c r="H77" s="124">
        <f t="shared" si="45"/>
        <v>94.000000000000057</v>
      </c>
      <c r="I77" s="124">
        <f t="shared" si="46"/>
        <v>81.800000000000068</v>
      </c>
      <c r="J77" s="124"/>
      <c r="K77" s="124">
        <f t="shared" si="47"/>
        <v>196.00000000000023</v>
      </c>
      <c r="L77" s="124">
        <f t="shared" si="48"/>
        <v>47.199999999999932</v>
      </c>
      <c r="M77" s="124">
        <f t="shared" si="49"/>
        <v>25.000000000000028</v>
      </c>
      <c r="N77" s="124"/>
      <c r="O77" s="124"/>
      <c r="P77" s="124"/>
      <c r="Q77" s="124"/>
      <c r="R77" s="124">
        <v>170</v>
      </c>
      <c r="S77" s="124">
        <f t="shared" si="50"/>
        <v>131.99999999999989</v>
      </c>
      <c r="T77" s="124">
        <f t="shared" si="51"/>
        <v>31.599999999999966</v>
      </c>
      <c r="U77" s="124">
        <f t="shared" si="52"/>
        <v>34.800000000000011</v>
      </c>
      <c r="V77" s="124"/>
      <c r="W77" s="124">
        <f t="shared" si="53"/>
        <v>131.99999999999989</v>
      </c>
      <c r="X77" s="124">
        <f t="shared" si="54"/>
        <v>31.599999999999966</v>
      </c>
      <c r="Y77" s="124">
        <f t="shared" si="55"/>
        <v>34.800000000000011</v>
      </c>
      <c r="Z77" s="124"/>
      <c r="AA77" s="124">
        <f t="shared" si="56"/>
        <v>108.00000000000011</v>
      </c>
      <c r="AB77" s="124">
        <f t="shared" si="57"/>
        <v>26.599999999999966</v>
      </c>
      <c r="AC77" s="124">
        <f t="shared" si="58"/>
        <v>17.199999999999974</v>
      </c>
    </row>
    <row r="78" spans="2:29" x14ac:dyDescent="0.4">
      <c r="B78">
        <v>171</v>
      </c>
      <c r="C78" s="124">
        <f t="shared" si="41"/>
        <v>397.80000000000024</v>
      </c>
      <c r="D78" s="124">
        <f t="shared" si="42"/>
        <v>114.20000000000006</v>
      </c>
      <c r="E78" s="124">
        <f t="shared" si="43"/>
        <v>82.140000000000072</v>
      </c>
      <c r="F78" s="124"/>
      <c r="G78" s="124">
        <f t="shared" si="44"/>
        <v>323.60000000000048</v>
      </c>
      <c r="H78" s="124">
        <f t="shared" si="45"/>
        <v>94.20000000000006</v>
      </c>
      <c r="I78" s="124">
        <f t="shared" si="46"/>
        <v>82.140000000000072</v>
      </c>
      <c r="J78" s="124"/>
      <c r="K78" s="124">
        <f t="shared" si="47"/>
        <v>196.80000000000024</v>
      </c>
      <c r="L78" s="124">
        <f t="shared" si="48"/>
        <v>47.359999999999928</v>
      </c>
      <c r="M78" s="124">
        <f t="shared" si="49"/>
        <v>25.10000000000003</v>
      </c>
      <c r="N78" s="124"/>
      <c r="O78" s="124"/>
      <c r="P78" s="124"/>
      <c r="Q78" s="124"/>
      <c r="R78" s="124">
        <v>171</v>
      </c>
      <c r="S78" s="124">
        <f t="shared" si="50"/>
        <v>132.59999999999988</v>
      </c>
      <c r="T78" s="124">
        <f t="shared" si="51"/>
        <v>31.679999999999964</v>
      </c>
      <c r="U78" s="124">
        <f t="shared" si="52"/>
        <v>34.940000000000012</v>
      </c>
      <c r="V78" s="124"/>
      <c r="W78" s="124">
        <f t="shared" si="53"/>
        <v>132.59999999999988</v>
      </c>
      <c r="X78" s="124">
        <f t="shared" si="54"/>
        <v>31.679999999999964</v>
      </c>
      <c r="Y78" s="124">
        <f t="shared" si="55"/>
        <v>34.940000000000012</v>
      </c>
      <c r="Z78" s="124"/>
      <c r="AA78" s="124">
        <f t="shared" si="56"/>
        <v>108.40000000000012</v>
      </c>
      <c r="AB78" s="124">
        <f t="shared" si="57"/>
        <v>26.679999999999964</v>
      </c>
      <c r="AC78" s="124">
        <f t="shared" si="58"/>
        <v>17.259999999999973</v>
      </c>
    </row>
    <row r="79" spans="2:29" x14ac:dyDescent="0.4">
      <c r="B79">
        <v>172</v>
      </c>
      <c r="C79" s="124">
        <f t="shared" si="41"/>
        <v>399.60000000000025</v>
      </c>
      <c r="D79" s="124">
        <f t="shared" si="42"/>
        <v>114.40000000000006</v>
      </c>
      <c r="E79" s="124">
        <f t="shared" si="43"/>
        <v>82.480000000000075</v>
      </c>
      <c r="F79" s="124"/>
      <c r="G79" s="124">
        <f t="shared" si="44"/>
        <v>325.2000000000005</v>
      </c>
      <c r="H79" s="124">
        <f t="shared" si="45"/>
        <v>94.400000000000063</v>
      </c>
      <c r="I79" s="124">
        <f t="shared" si="46"/>
        <v>82.480000000000075</v>
      </c>
      <c r="J79" s="124"/>
      <c r="K79" s="124">
        <f t="shared" si="47"/>
        <v>197.60000000000025</v>
      </c>
      <c r="L79" s="124">
        <f t="shared" si="48"/>
        <v>47.519999999999925</v>
      </c>
      <c r="M79" s="124">
        <f t="shared" si="49"/>
        <v>25.200000000000031</v>
      </c>
      <c r="N79" s="124"/>
      <c r="O79" s="124"/>
      <c r="P79" s="124"/>
      <c r="Q79" s="124"/>
      <c r="R79" s="124">
        <v>172</v>
      </c>
      <c r="S79" s="124">
        <f t="shared" si="50"/>
        <v>133.19999999999987</v>
      </c>
      <c r="T79" s="124">
        <f t="shared" si="51"/>
        <v>31.759999999999962</v>
      </c>
      <c r="U79" s="124">
        <f t="shared" si="52"/>
        <v>35.080000000000013</v>
      </c>
      <c r="V79" s="124"/>
      <c r="W79" s="124">
        <f t="shared" si="53"/>
        <v>133.19999999999987</v>
      </c>
      <c r="X79" s="124">
        <f t="shared" si="54"/>
        <v>31.759999999999962</v>
      </c>
      <c r="Y79" s="124">
        <f t="shared" si="55"/>
        <v>35.080000000000013</v>
      </c>
      <c r="Z79" s="124"/>
      <c r="AA79" s="124">
        <f t="shared" si="56"/>
        <v>108.80000000000013</v>
      </c>
      <c r="AB79" s="124">
        <f t="shared" si="57"/>
        <v>26.759999999999962</v>
      </c>
      <c r="AC79" s="124">
        <f t="shared" si="58"/>
        <v>17.319999999999972</v>
      </c>
    </row>
    <row r="80" spans="2:29" x14ac:dyDescent="0.4">
      <c r="B80">
        <v>173</v>
      </c>
      <c r="C80" s="124">
        <f t="shared" si="41"/>
        <v>401.40000000000026</v>
      </c>
      <c r="D80" s="124">
        <f t="shared" si="42"/>
        <v>114.60000000000007</v>
      </c>
      <c r="E80" s="124">
        <f t="shared" si="43"/>
        <v>82.820000000000078</v>
      </c>
      <c r="F80" s="124"/>
      <c r="G80" s="124">
        <f t="shared" si="44"/>
        <v>326.80000000000052</v>
      </c>
      <c r="H80" s="124">
        <f t="shared" si="45"/>
        <v>94.600000000000065</v>
      </c>
      <c r="I80" s="124">
        <f t="shared" si="46"/>
        <v>82.820000000000078</v>
      </c>
      <c r="J80" s="124"/>
      <c r="K80" s="124">
        <f t="shared" si="47"/>
        <v>198.40000000000026</v>
      </c>
      <c r="L80" s="124">
        <f t="shared" si="48"/>
        <v>47.679999999999922</v>
      </c>
      <c r="M80" s="124">
        <f t="shared" si="49"/>
        <v>25.300000000000033</v>
      </c>
      <c r="N80" s="124"/>
      <c r="O80" s="124"/>
      <c r="P80" s="124"/>
      <c r="Q80" s="124"/>
      <c r="R80" s="124">
        <v>173</v>
      </c>
      <c r="S80" s="124">
        <f t="shared" si="50"/>
        <v>133.79999999999987</v>
      </c>
      <c r="T80" s="124">
        <f t="shared" si="51"/>
        <v>31.839999999999961</v>
      </c>
      <c r="U80" s="124">
        <f t="shared" si="52"/>
        <v>35.220000000000013</v>
      </c>
      <c r="V80" s="124"/>
      <c r="W80" s="124">
        <f t="shared" si="53"/>
        <v>133.79999999999987</v>
      </c>
      <c r="X80" s="124">
        <f t="shared" si="54"/>
        <v>31.839999999999961</v>
      </c>
      <c r="Y80" s="124">
        <f t="shared" si="55"/>
        <v>35.220000000000013</v>
      </c>
      <c r="Z80" s="124"/>
      <c r="AA80" s="124">
        <f t="shared" si="56"/>
        <v>109.20000000000013</v>
      </c>
      <c r="AB80" s="124">
        <f t="shared" si="57"/>
        <v>26.839999999999961</v>
      </c>
      <c r="AC80" s="124">
        <f t="shared" si="58"/>
        <v>17.379999999999971</v>
      </c>
    </row>
    <row r="81" spans="2:29" x14ac:dyDescent="0.4">
      <c r="B81">
        <v>174</v>
      </c>
      <c r="C81" s="124">
        <f t="shared" si="41"/>
        <v>403.20000000000027</v>
      </c>
      <c r="D81" s="124">
        <f t="shared" si="42"/>
        <v>114.80000000000007</v>
      </c>
      <c r="E81" s="124">
        <f t="shared" si="43"/>
        <v>83.160000000000082</v>
      </c>
      <c r="F81" s="124"/>
      <c r="G81" s="124">
        <f t="shared" si="44"/>
        <v>328.40000000000055</v>
      </c>
      <c r="H81" s="124">
        <f t="shared" si="45"/>
        <v>94.800000000000068</v>
      </c>
      <c r="I81" s="124">
        <f t="shared" si="46"/>
        <v>83.160000000000082</v>
      </c>
      <c r="J81" s="124"/>
      <c r="K81" s="124">
        <f t="shared" si="47"/>
        <v>199.20000000000027</v>
      </c>
      <c r="L81" s="124">
        <f t="shared" si="48"/>
        <v>47.839999999999918</v>
      </c>
      <c r="M81" s="124">
        <f t="shared" si="49"/>
        <v>25.400000000000034</v>
      </c>
      <c r="N81" s="124"/>
      <c r="O81" s="124"/>
      <c r="P81" s="124"/>
      <c r="Q81" s="124"/>
      <c r="R81" s="124">
        <v>174</v>
      </c>
      <c r="S81" s="124">
        <f t="shared" si="50"/>
        <v>134.39999999999986</v>
      </c>
      <c r="T81" s="124">
        <f t="shared" si="51"/>
        <v>31.919999999999959</v>
      </c>
      <c r="U81" s="124">
        <f t="shared" si="52"/>
        <v>35.360000000000014</v>
      </c>
      <c r="V81" s="124"/>
      <c r="W81" s="124">
        <f t="shared" si="53"/>
        <v>134.39999999999986</v>
      </c>
      <c r="X81" s="124">
        <f t="shared" si="54"/>
        <v>31.919999999999959</v>
      </c>
      <c r="Y81" s="124">
        <f t="shared" si="55"/>
        <v>35.360000000000014</v>
      </c>
      <c r="Z81" s="124"/>
      <c r="AA81" s="124">
        <f t="shared" si="56"/>
        <v>109.60000000000014</v>
      </c>
      <c r="AB81" s="124">
        <f t="shared" si="57"/>
        <v>26.919999999999959</v>
      </c>
      <c r="AC81" s="124">
        <f t="shared" si="58"/>
        <v>17.439999999999969</v>
      </c>
    </row>
    <row r="82" spans="2:29" x14ac:dyDescent="0.4">
      <c r="B82">
        <v>175</v>
      </c>
      <c r="C82" s="124">
        <f t="shared" si="41"/>
        <v>405.00000000000028</v>
      </c>
      <c r="D82" s="124">
        <f t="shared" si="42"/>
        <v>115.00000000000007</v>
      </c>
      <c r="E82" s="124">
        <f t="shared" si="43"/>
        <v>83.500000000000085</v>
      </c>
      <c r="F82" s="124"/>
      <c r="G82" s="124">
        <f t="shared" si="44"/>
        <v>330.00000000000057</v>
      </c>
      <c r="H82" s="124">
        <f t="shared" si="45"/>
        <v>95.000000000000071</v>
      </c>
      <c r="I82" s="124">
        <f t="shared" si="46"/>
        <v>83.500000000000085</v>
      </c>
      <c r="J82" s="124"/>
      <c r="K82" s="124">
        <f t="shared" si="47"/>
        <v>200.00000000000028</v>
      </c>
      <c r="L82" s="124">
        <f t="shared" si="48"/>
        <v>47.999999999999915</v>
      </c>
      <c r="M82" s="124">
        <f t="shared" si="49"/>
        <v>25.500000000000036</v>
      </c>
      <c r="N82" s="124"/>
      <c r="O82" s="124"/>
      <c r="P82" s="124"/>
      <c r="Q82" s="124"/>
      <c r="R82" s="124">
        <v>175</v>
      </c>
      <c r="S82" s="124">
        <f t="shared" si="50"/>
        <v>134.99999999999986</v>
      </c>
      <c r="T82" s="124">
        <f t="shared" si="51"/>
        <v>31.999999999999957</v>
      </c>
      <c r="U82" s="124">
        <f t="shared" si="52"/>
        <v>35.500000000000014</v>
      </c>
      <c r="V82" s="124"/>
      <c r="W82" s="124">
        <f t="shared" si="53"/>
        <v>134.99999999999986</v>
      </c>
      <c r="X82" s="124">
        <f t="shared" si="54"/>
        <v>31.999999999999957</v>
      </c>
      <c r="Y82" s="124">
        <f t="shared" si="55"/>
        <v>35.500000000000014</v>
      </c>
      <c r="Z82" s="124"/>
      <c r="AA82" s="124">
        <f t="shared" si="56"/>
        <v>110.00000000000014</v>
      </c>
      <c r="AB82" s="124">
        <f t="shared" si="57"/>
        <v>26.999999999999957</v>
      </c>
      <c r="AC82" s="124">
        <f t="shared" si="58"/>
        <v>17.499999999999968</v>
      </c>
    </row>
    <row r="83" spans="2:29" x14ac:dyDescent="0.4">
      <c r="B83">
        <v>176</v>
      </c>
      <c r="C83" s="124">
        <f t="shared" si="41"/>
        <v>406.8000000000003</v>
      </c>
      <c r="D83" s="124">
        <f t="shared" si="42"/>
        <v>115.20000000000007</v>
      </c>
      <c r="E83" s="124">
        <f t="shared" si="43"/>
        <v>83.840000000000089</v>
      </c>
      <c r="F83" s="124"/>
      <c r="G83" s="124">
        <f t="shared" si="44"/>
        <v>331.60000000000059</v>
      </c>
      <c r="H83" s="124">
        <f t="shared" si="45"/>
        <v>95.200000000000074</v>
      </c>
      <c r="I83" s="124">
        <f t="shared" si="46"/>
        <v>83.840000000000089</v>
      </c>
      <c r="J83" s="124"/>
      <c r="K83" s="124">
        <f t="shared" si="47"/>
        <v>200.8000000000003</v>
      </c>
      <c r="L83" s="124">
        <f t="shared" si="48"/>
        <v>48.159999999999911</v>
      </c>
      <c r="M83" s="124">
        <f t="shared" si="49"/>
        <v>25.600000000000037</v>
      </c>
      <c r="N83" s="124"/>
      <c r="O83" s="124"/>
      <c r="P83" s="124"/>
      <c r="Q83" s="124"/>
      <c r="R83" s="124">
        <v>176</v>
      </c>
      <c r="S83" s="124">
        <f t="shared" si="50"/>
        <v>135.59999999999985</v>
      </c>
      <c r="T83" s="124">
        <f t="shared" si="51"/>
        <v>32.079999999999956</v>
      </c>
      <c r="U83" s="124">
        <f t="shared" si="52"/>
        <v>35.640000000000015</v>
      </c>
      <c r="V83" s="124"/>
      <c r="W83" s="124">
        <f t="shared" si="53"/>
        <v>135.59999999999985</v>
      </c>
      <c r="X83" s="124">
        <f t="shared" si="54"/>
        <v>32.079999999999956</v>
      </c>
      <c r="Y83" s="124">
        <f t="shared" si="55"/>
        <v>35.640000000000015</v>
      </c>
      <c r="Z83" s="124"/>
      <c r="AA83" s="124">
        <f t="shared" si="56"/>
        <v>110.40000000000015</v>
      </c>
      <c r="AB83" s="124">
        <f t="shared" si="57"/>
        <v>27.079999999999956</v>
      </c>
      <c r="AC83" s="124">
        <f t="shared" si="58"/>
        <v>17.559999999999967</v>
      </c>
    </row>
    <row r="84" spans="2:29" x14ac:dyDescent="0.4">
      <c r="B84">
        <v>177</v>
      </c>
      <c r="C84" s="124">
        <f t="shared" si="41"/>
        <v>408.60000000000031</v>
      </c>
      <c r="D84" s="124">
        <f t="shared" si="42"/>
        <v>115.40000000000008</v>
      </c>
      <c r="E84" s="124">
        <f t="shared" si="43"/>
        <v>84.180000000000092</v>
      </c>
      <c r="F84" s="124"/>
      <c r="G84" s="124">
        <f t="shared" si="44"/>
        <v>333.20000000000061</v>
      </c>
      <c r="H84" s="124">
        <f t="shared" si="45"/>
        <v>95.400000000000077</v>
      </c>
      <c r="I84" s="124">
        <f t="shared" si="46"/>
        <v>84.180000000000092</v>
      </c>
      <c r="J84" s="124"/>
      <c r="K84" s="124">
        <f t="shared" si="47"/>
        <v>201.60000000000031</v>
      </c>
      <c r="L84" s="124">
        <f t="shared" si="48"/>
        <v>48.319999999999908</v>
      </c>
      <c r="M84" s="124">
        <f t="shared" si="49"/>
        <v>25.700000000000038</v>
      </c>
      <c r="N84" s="124"/>
      <c r="O84" s="124"/>
      <c r="P84" s="124"/>
      <c r="Q84" s="124"/>
      <c r="R84" s="124">
        <v>177</v>
      </c>
      <c r="S84" s="124">
        <f t="shared" si="50"/>
        <v>136.19999999999985</v>
      </c>
      <c r="T84" s="124">
        <f t="shared" si="51"/>
        <v>32.159999999999954</v>
      </c>
      <c r="U84" s="124">
        <f t="shared" si="52"/>
        <v>35.780000000000015</v>
      </c>
      <c r="V84" s="124"/>
      <c r="W84" s="124">
        <f t="shared" si="53"/>
        <v>136.19999999999985</v>
      </c>
      <c r="X84" s="124">
        <f t="shared" si="54"/>
        <v>32.159999999999954</v>
      </c>
      <c r="Y84" s="124">
        <f t="shared" si="55"/>
        <v>35.780000000000015</v>
      </c>
      <c r="Z84" s="124"/>
      <c r="AA84" s="124">
        <f t="shared" si="56"/>
        <v>110.80000000000015</v>
      </c>
      <c r="AB84" s="124">
        <f t="shared" si="57"/>
        <v>27.159999999999954</v>
      </c>
      <c r="AC84" s="124">
        <f t="shared" si="58"/>
        <v>17.619999999999965</v>
      </c>
    </row>
    <row r="85" spans="2:29" x14ac:dyDescent="0.4">
      <c r="B85">
        <v>178</v>
      </c>
      <c r="C85" s="124">
        <f t="shared" si="41"/>
        <v>410.40000000000032</v>
      </c>
      <c r="D85" s="124">
        <f t="shared" si="42"/>
        <v>115.60000000000008</v>
      </c>
      <c r="E85" s="124">
        <f t="shared" si="43"/>
        <v>84.520000000000095</v>
      </c>
      <c r="F85" s="124"/>
      <c r="G85" s="124">
        <f t="shared" si="44"/>
        <v>334.80000000000064</v>
      </c>
      <c r="H85" s="124">
        <f t="shared" si="45"/>
        <v>95.60000000000008</v>
      </c>
      <c r="I85" s="124">
        <f t="shared" si="46"/>
        <v>84.520000000000095</v>
      </c>
      <c r="J85" s="124"/>
      <c r="K85" s="124">
        <f t="shared" si="47"/>
        <v>202.40000000000032</v>
      </c>
      <c r="L85" s="124">
        <f t="shared" si="48"/>
        <v>48.479999999999905</v>
      </c>
      <c r="M85" s="124">
        <f t="shared" si="49"/>
        <v>25.80000000000004</v>
      </c>
      <c r="N85" s="124"/>
      <c r="O85" s="124"/>
      <c r="P85" s="124"/>
      <c r="Q85" s="124"/>
      <c r="R85" s="124">
        <v>178</v>
      </c>
      <c r="S85" s="124">
        <f t="shared" si="50"/>
        <v>136.79999999999984</v>
      </c>
      <c r="T85" s="124">
        <f t="shared" si="51"/>
        <v>32.239999999999952</v>
      </c>
      <c r="U85" s="124">
        <f t="shared" si="52"/>
        <v>35.920000000000016</v>
      </c>
      <c r="V85" s="124"/>
      <c r="W85" s="124">
        <f t="shared" si="53"/>
        <v>136.79999999999984</v>
      </c>
      <c r="X85" s="124">
        <f t="shared" si="54"/>
        <v>32.239999999999952</v>
      </c>
      <c r="Y85" s="124">
        <f t="shared" si="55"/>
        <v>35.920000000000016</v>
      </c>
      <c r="Z85" s="124"/>
      <c r="AA85" s="124">
        <f t="shared" si="56"/>
        <v>111.20000000000016</v>
      </c>
      <c r="AB85" s="124">
        <f t="shared" si="57"/>
        <v>27.239999999999952</v>
      </c>
      <c r="AC85" s="124">
        <f t="shared" si="58"/>
        <v>17.679999999999964</v>
      </c>
    </row>
    <row r="86" spans="2:29" x14ac:dyDescent="0.4">
      <c r="B86">
        <v>179</v>
      </c>
      <c r="C86" s="124">
        <f t="shared" si="41"/>
        <v>412.20000000000033</v>
      </c>
      <c r="D86" s="124">
        <f t="shared" si="42"/>
        <v>115.80000000000008</v>
      </c>
      <c r="E86" s="124">
        <f t="shared" si="43"/>
        <v>84.860000000000099</v>
      </c>
      <c r="F86" s="124"/>
      <c r="G86" s="124">
        <f t="shared" si="44"/>
        <v>336.40000000000066</v>
      </c>
      <c r="H86" s="124">
        <f t="shared" si="45"/>
        <v>95.800000000000082</v>
      </c>
      <c r="I86" s="124">
        <f t="shared" si="46"/>
        <v>84.860000000000099</v>
      </c>
      <c r="J86" s="124"/>
      <c r="K86" s="124">
        <f t="shared" si="47"/>
        <v>203.20000000000033</v>
      </c>
      <c r="L86" s="124">
        <f t="shared" si="48"/>
        <v>48.639999999999901</v>
      </c>
      <c r="M86" s="124">
        <f t="shared" si="49"/>
        <v>25.900000000000041</v>
      </c>
      <c r="N86" s="124"/>
      <c r="O86" s="124"/>
      <c r="P86" s="124"/>
      <c r="Q86" s="124"/>
      <c r="R86" s="124">
        <v>179</v>
      </c>
      <c r="S86" s="124">
        <f t="shared" si="50"/>
        <v>137.39999999999984</v>
      </c>
      <c r="T86" s="124">
        <f t="shared" si="51"/>
        <v>32.319999999999951</v>
      </c>
      <c r="U86" s="124">
        <f t="shared" si="52"/>
        <v>36.060000000000016</v>
      </c>
      <c r="V86" s="124"/>
      <c r="W86" s="124">
        <f t="shared" si="53"/>
        <v>137.39999999999984</v>
      </c>
      <c r="X86" s="124">
        <f t="shared" si="54"/>
        <v>32.319999999999951</v>
      </c>
      <c r="Y86" s="124">
        <f t="shared" si="55"/>
        <v>36.060000000000016</v>
      </c>
      <c r="Z86" s="124"/>
      <c r="AA86" s="124">
        <f t="shared" si="56"/>
        <v>111.60000000000016</v>
      </c>
      <c r="AB86" s="124">
        <f t="shared" si="57"/>
        <v>27.319999999999951</v>
      </c>
      <c r="AC86" s="124">
        <f t="shared" si="58"/>
        <v>17.739999999999963</v>
      </c>
    </row>
    <row r="87" spans="2:29" x14ac:dyDescent="0.4">
      <c r="B87">
        <v>180</v>
      </c>
      <c r="C87" s="124">
        <f t="shared" si="41"/>
        <v>414.00000000000034</v>
      </c>
      <c r="D87" s="124">
        <f t="shared" si="42"/>
        <v>116.00000000000009</v>
      </c>
      <c r="E87" s="124">
        <f t="shared" si="43"/>
        <v>85.200000000000102</v>
      </c>
      <c r="F87" s="124"/>
      <c r="G87" s="124">
        <f t="shared" si="44"/>
        <v>338.00000000000068</v>
      </c>
      <c r="H87" s="124">
        <f t="shared" si="45"/>
        <v>96.000000000000085</v>
      </c>
      <c r="I87" s="124">
        <f t="shared" si="46"/>
        <v>85.200000000000102</v>
      </c>
      <c r="J87" s="124"/>
      <c r="K87" s="124">
        <f t="shared" si="47"/>
        <v>204.00000000000034</v>
      </c>
      <c r="L87" s="124">
        <f t="shared" si="48"/>
        <v>48.799999999999898</v>
      </c>
      <c r="M87" s="124">
        <f t="shared" si="49"/>
        <v>26.000000000000043</v>
      </c>
      <c r="N87" s="124"/>
      <c r="O87" s="124"/>
      <c r="P87" s="124"/>
      <c r="Q87" s="124"/>
      <c r="R87" s="124">
        <v>180</v>
      </c>
      <c r="S87" s="124">
        <f t="shared" si="50"/>
        <v>137.99999999999983</v>
      </c>
      <c r="T87" s="124">
        <f t="shared" si="51"/>
        <v>32.399999999999949</v>
      </c>
      <c r="U87" s="124">
        <f t="shared" si="52"/>
        <v>36.200000000000017</v>
      </c>
      <c r="V87" s="124"/>
      <c r="W87" s="124">
        <f t="shared" si="53"/>
        <v>137.99999999999983</v>
      </c>
      <c r="X87" s="124">
        <f t="shared" si="54"/>
        <v>32.399999999999949</v>
      </c>
      <c r="Y87" s="124">
        <f t="shared" si="55"/>
        <v>36.200000000000017</v>
      </c>
      <c r="Z87" s="124"/>
      <c r="AA87" s="124">
        <f t="shared" si="56"/>
        <v>112.00000000000017</v>
      </c>
      <c r="AB87" s="124">
        <f t="shared" si="57"/>
        <v>27.399999999999949</v>
      </c>
      <c r="AC87" s="124">
        <f t="shared" si="58"/>
        <v>17.799999999999962</v>
      </c>
    </row>
    <row r="88" spans="2:29" x14ac:dyDescent="0.4">
      <c r="B88">
        <v>181</v>
      </c>
      <c r="C88" s="124">
        <f t="shared" si="41"/>
        <v>415.80000000000035</v>
      </c>
      <c r="D88" s="124">
        <f t="shared" si="42"/>
        <v>116.20000000000009</v>
      </c>
      <c r="E88" s="124">
        <f t="shared" si="43"/>
        <v>85.540000000000106</v>
      </c>
      <c r="F88" s="124"/>
      <c r="G88" s="124">
        <f t="shared" si="44"/>
        <v>339.6000000000007</v>
      </c>
      <c r="H88" s="124">
        <f t="shared" si="45"/>
        <v>96.200000000000088</v>
      </c>
      <c r="I88" s="124">
        <f t="shared" si="46"/>
        <v>85.540000000000106</v>
      </c>
      <c r="J88" s="124"/>
      <c r="K88" s="124">
        <f t="shared" si="47"/>
        <v>204.80000000000035</v>
      </c>
      <c r="L88" s="124">
        <f t="shared" si="48"/>
        <v>48.959999999999894</v>
      </c>
      <c r="M88" s="124">
        <f t="shared" si="49"/>
        <v>26.100000000000044</v>
      </c>
      <c r="N88" s="124"/>
      <c r="O88" s="124"/>
      <c r="P88" s="124"/>
      <c r="Q88" s="124"/>
      <c r="R88" s="124">
        <v>181</v>
      </c>
      <c r="S88" s="124">
        <f t="shared" si="50"/>
        <v>138.59999999999982</v>
      </c>
      <c r="T88" s="124">
        <f t="shared" si="51"/>
        <v>32.479999999999947</v>
      </c>
      <c r="U88" s="124">
        <f t="shared" si="52"/>
        <v>36.340000000000018</v>
      </c>
      <c r="V88" s="124"/>
      <c r="W88" s="124">
        <f t="shared" si="53"/>
        <v>138.59999999999982</v>
      </c>
      <c r="X88" s="124">
        <f t="shared" si="54"/>
        <v>32.479999999999947</v>
      </c>
      <c r="Y88" s="124">
        <f t="shared" si="55"/>
        <v>36.340000000000018</v>
      </c>
      <c r="Z88" s="124"/>
      <c r="AA88" s="124">
        <f t="shared" si="56"/>
        <v>112.40000000000018</v>
      </c>
      <c r="AB88" s="124">
        <f t="shared" si="57"/>
        <v>27.479999999999947</v>
      </c>
      <c r="AC88" s="124">
        <f t="shared" si="58"/>
        <v>17.85999999999996</v>
      </c>
    </row>
    <row r="89" spans="2:29" x14ac:dyDescent="0.4">
      <c r="B89">
        <v>182</v>
      </c>
      <c r="C89" s="124">
        <f t="shared" si="41"/>
        <v>417.60000000000036</v>
      </c>
      <c r="D89" s="124">
        <f t="shared" si="42"/>
        <v>116.40000000000009</v>
      </c>
      <c r="E89" s="124">
        <f t="shared" si="43"/>
        <v>85.880000000000109</v>
      </c>
      <c r="F89" s="124"/>
      <c r="G89" s="124">
        <f t="shared" si="44"/>
        <v>341.20000000000073</v>
      </c>
      <c r="H89" s="124">
        <f t="shared" si="45"/>
        <v>96.400000000000091</v>
      </c>
      <c r="I89" s="124">
        <f t="shared" si="46"/>
        <v>85.880000000000109</v>
      </c>
      <c r="J89" s="124"/>
      <c r="K89" s="124">
        <f t="shared" si="47"/>
        <v>205.60000000000036</v>
      </c>
      <c r="L89" s="124">
        <f t="shared" si="48"/>
        <v>49.119999999999891</v>
      </c>
      <c r="M89" s="124">
        <f t="shared" si="49"/>
        <v>26.200000000000045</v>
      </c>
      <c r="N89" s="124"/>
      <c r="O89" s="124"/>
      <c r="P89" s="124"/>
      <c r="Q89" s="124"/>
      <c r="R89" s="124">
        <v>182</v>
      </c>
      <c r="S89" s="124">
        <f t="shared" si="50"/>
        <v>139.19999999999982</v>
      </c>
      <c r="T89" s="124">
        <f t="shared" si="51"/>
        <v>32.559999999999945</v>
      </c>
      <c r="U89" s="124">
        <f t="shared" si="52"/>
        <v>36.480000000000018</v>
      </c>
      <c r="V89" s="124"/>
      <c r="W89" s="124">
        <f t="shared" si="53"/>
        <v>139.19999999999982</v>
      </c>
      <c r="X89" s="124">
        <f t="shared" si="54"/>
        <v>32.559999999999945</v>
      </c>
      <c r="Y89" s="124">
        <f t="shared" si="55"/>
        <v>36.480000000000018</v>
      </c>
      <c r="Z89" s="124"/>
      <c r="AA89" s="124">
        <f t="shared" si="56"/>
        <v>112.80000000000018</v>
      </c>
      <c r="AB89" s="124">
        <f t="shared" si="57"/>
        <v>27.559999999999945</v>
      </c>
      <c r="AC89" s="124">
        <f t="shared" si="58"/>
        <v>17.919999999999959</v>
      </c>
    </row>
    <row r="90" spans="2:29" x14ac:dyDescent="0.4">
      <c r="B90">
        <v>183</v>
      </c>
      <c r="C90" s="124">
        <f t="shared" si="41"/>
        <v>419.40000000000038</v>
      </c>
      <c r="D90" s="124">
        <f t="shared" si="42"/>
        <v>116.60000000000009</v>
      </c>
      <c r="E90" s="124">
        <f t="shared" si="43"/>
        <v>86.220000000000113</v>
      </c>
      <c r="F90" s="124"/>
      <c r="G90" s="124">
        <f t="shared" si="44"/>
        <v>342.80000000000075</v>
      </c>
      <c r="H90" s="124">
        <f t="shared" si="45"/>
        <v>96.600000000000094</v>
      </c>
      <c r="I90" s="124">
        <f t="shared" si="46"/>
        <v>86.220000000000113</v>
      </c>
      <c r="J90" s="124"/>
      <c r="K90" s="124">
        <f t="shared" si="47"/>
        <v>206.40000000000038</v>
      </c>
      <c r="L90" s="124">
        <f t="shared" si="48"/>
        <v>49.279999999999887</v>
      </c>
      <c r="M90" s="124">
        <f t="shared" si="49"/>
        <v>26.300000000000047</v>
      </c>
      <c r="N90" s="124"/>
      <c r="O90" s="124"/>
      <c r="P90" s="124"/>
      <c r="Q90" s="124"/>
      <c r="R90" s="124">
        <v>183</v>
      </c>
      <c r="S90" s="124">
        <f t="shared" si="50"/>
        <v>139.79999999999981</v>
      </c>
      <c r="T90" s="124">
        <f t="shared" si="51"/>
        <v>32.639999999999944</v>
      </c>
      <c r="U90" s="124">
        <f t="shared" si="52"/>
        <v>36.620000000000019</v>
      </c>
      <c r="V90" s="124"/>
      <c r="W90" s="124">
        <f t="shared" si="53"/>
        <v>139.79999999999981</v>
      </c>
      <c r="X90" s="124">
        <f t="shared" si="54"/>
        <v>32.639999999999944</v>
      </c>
      <c r="Y90" s="124">
        <f t="shared" si="55"/>
        <v>36.620000000000019</v>
      </c>
      <c r="Z90" s="124"/>
      <c r="AA90" s="124">
        <f t="shared" si="56"/>
        <v>113.20000000000019</v>
      </c>
      <c r="AB90" s="124">
        <f t="shared" si="57"/>
        <v>27.639999999999944</v>
      </c>
      <c r="AC90" s="124">
        <f t="shared" si="58"/>
        <v>17.979999999999958</v>
      </c>
    </row>
    <row r="91" spans="2:29" x14ac:dyDescent="0.4">
      <c r="B91">
        <v>184</v>
      </c>
      <c r="C91" s="124">
        <f t="shared" si="41"/>
        <v>421.20000000000039</v>
      </c>
      <c r="D91" s="124">
        <f t="shared" si="42"/>
        <v>116.8000000000001</v>
      </c>
      <c r="E91" s="124">
        <f t="shared" si="43"/>
        <v>86.560000000000116</v>
      </c>
      <c r="F91" s="124"/>
      <c r="G91" s="124">
        <f t="shared" si="44"/>
        <v>344.40000000000077</v>
      </c>
      <c r="H91" s="124">
        <f t="shared" si="45"/>
        <v>96.800000000000097</v>
      </c>
      <c r="I91" s="124">
        <f t="shared" si="46"/>
        <v>86.560000000000116</v>
      </c>
      <c r="J91" s="124"/>
      <c r="K91" s="124">
        <f t="shared" si="47"/>
        <v>207.20000000000039</v>
      </c>
      <c r="L91" s="124">
        <f t="shared" si="48"/>
        <v>49.439999999999884</v>
      </c>
      <c r="M91" s="124">
        <f t="shared" si="49"/>
        <v>26.400000000000048</v>
      </c>
      <c r="N91" s="124"/>
      <c r="O91" s="124"/>
      <c r="P91" s="124"/>
      <c r="Q91" s="124"/>
      <c r="R91" s="124">
        <v>184</v>
      </c>
      <c r="S91" s="124">
        <f t="shared" si="50"/>
        <v>140.39999999999981</v>
      </c>
      <c r="T91" s="124">
        <f t="shared" si="51"/>
        <v>32.719999999999942</v>
      </c>
      <c r="U91" s="124">
        <f t="shared" si="52"/>
        <v>36.760000000000019</v>
      </c>
      <c r="V91" s="124"/>
      <c r="W91" s="124">
        <f t="shared" si="53"/>
        <v>140.39999999999981</v>
      </c>
      <c r="X91" s="124">
        <f t="shared" si="54"/>
        <v>32.719999999999942</v>
      </c>
      <c r="Y91" s="124">
        <f t="shared" si="55"/>
        <v>36.760000000000019</v>
      </c>
      <c r="Z91" s="124"/>
      <c r="AA91" s="124">
        <f t="shared" si="56"/>
        <v>113.60000000000019</v>
      </c>
      <c r="AB91" s="124">
        <f t="shared" si="57"/>
        <v>27.719999999999942</v>
      </c>
      <c r="AC91" s="124">
        <f t="shared" si="58"/>
        <v>18.039999999999957</v>
      </c>
    </row>
    <row r="92" spans="2:29" x14ac:dyDescent="0.4">
      <c r="B92">
        <v>185</v>
      </c>
      <c r="C92" s="124">
        <f t="shared" si="41"/>
        <v>423.0000000000004</v>
      </c>
      <c r="D92" s="124">
        <f t="shared" si="42"/>
        <v>117.0000000000001</v>
      </c>
      <c r="E92" s="124">
        <f t="shared" si="43"/>
        <v>86.900000000000119</v>
      </c>
      <c r="F92" s="124"/>
      <c r="G92" s="124">
        <f t="shared" si="44"/>
        <v>346.0000000000008</v>
      </c>
      <c r="H92" s="124">
        <f t="shared" si="45"/>
        <v>97.000000000000099</v>
      </c>
      <c r="I92" s="124">
        <f t="shared" si="46"/>
        <v>86.900000000000119</v>
      </c>
      <c r="J92" s="124"/>
      <c r="K92" s="124">
        <f t="shared" si="47"/>
        <v>208.0000000000004</v>
      </c>
      <c r="L92" s="124">
        <f t="shared" si="48"/>
        <v>49.599999999999881</v>
      </c>
      <c r="M92" s="124">
        <f t="shared" si="49"/>
        <v>26.50000000000005</v>
      </c>
      <c r="N92" s="124"/>
      <c r="O92" s="124"/>
      <c r="P92" s="124"/>
      <c r="Q92" s="124"/>
      <c r="R92" s="124">
        <v>185</v>
      </c>
      <c r="S92" s="124">
        <f t="shared" si="50"/>
        <v>140.9999999999998</v>
      </c>
      <c r="T92" s="124">
        <f t="shared" si="51"/>
        <v>32.79999999999994</v>
      </c>
      <c r="U92" s="124">
        <f t="shared" si="52"/>
        <v>36.90000000000002</v>
      </c>
      <c r="V92" s="124"/>
      <c r="W92" s="124">
        <f t="shared" si="53"/>
        <v>140.9999999999998</v>
      </c>
      <c r="X92" s="124">
        <f t="shared" si="54"/>
        <v>32.79999999999994</v>
      </c>
      <c r="Y92" s="124">
        <f t="shared" si="55"/>
        <v>36.90000000000002</v>
      </c>
      <c r="Z92" s="124"/>
      <c r="AA92" s="124">
        <f t="shared" si="56"/>
        <v>114.0000000000002</v>
      </c>
      <c r="AB92" s="124">
        <f t="shared" si="57"/>
        <v>27.79999999999994</v>
      </c>
      <c r="AC92" s="124">
        <f t="shared" si="58"/>
        <v>18.099999999999955</v>
      </c>
    </row>
    <row r="93" spans="2:29" x14ac:dyDescent="0.4">
      <c r="B93">
        <v>186</v>
      </c>
      <c r="C93" s="124">
        <f t="shared" si="41"/>
        <v>424.80000000000041</v>
      </c>
      <c r="D93" s="124">
        <f t="shared" si="42"/>
        <v>117.2000000000001</v>
      </c>
      <c r="E93" s="124">
        <f t="shared" si="43"/>
        <v>87.240000000000123</v>
      </c>
      <c r="F93" s="124"/>
      <c r="G93" s="124">
        <f t="shared" si="44"/>
        <v>347.60000000000082</v>
      </c>
      <c r="H93" s="124">
        <f t="shared" si="45"/>
        <v>97.200000000000102</v>
      </c>
      <c r="I93" s="124">
        <f t="shared" si="46"/>
        <v>87.240000000000123</v>
      </c>
      <c r="J93" s="124"/>
      <c r="K93" s="124">
        <f t="shared" si="47"/>
        <v>208.80000000000041</v>
      </c>
      <c r="L93" s="124">
        <f t="shared" si="48"/>
        <v>49.759999999999877</v>
      </c>
      <c r="M93" s="124">
        <f t="shared" si="49"/>
        <v>26.600000000000051</v>
      </c>
      <c r="N93" s="124"/>
      <c r="O93" s="124"/>
      <c r="P93" s="124"/>
      <c r="Q93" s="124"/>
      <c r="R93" s="124">
        <v>186</v>
      </c>
      <c r="S93" s="124">
        <f t="shared" si="50"/>
        <v>141.5999999999998</v>
      </c>
      <c r="T93" s="124">
        <f t="shared" si="51"/>
        <v>32.879999999999939</v>
      </c>
      <c r="U93" s="124">
        <f t="shared" si="52"/>
        <v>37.04000000000002</v>
      </c>
      <c r="V93" s="124"/>
      <c r="W93" s="124">
        <f t="shared" si="53"/>
        <v>141.5999999999998</v>
      </c>
      <c r="X93" s="124">
        <f t="shared" si="54"/>
        <v>32.879999999999939</v>
      </c>
      <c r="Y93" s="124">
        <f t="shared" si="55"/>
        <v>37.04000000000002</v>
      </c>
      <c r="Z93" s="124"/>
      <c r="AA93" s="124">
        <f t="shared" si="56"/>
        <v>114.4000000000002</v>
      </c>
      <c r="AB93" s="124">
        <f t="shared" si="57"/>
        <v>27.879999999999939</v>
      </c>
      <c r="AC93" s="124">
        <f t="shared" si="58"/>
        <v>18.159999999999954</v>
      </c>
    </row>
    <row r="94" spans="2:29" x14ac:dyDescent="0.4">
      <c r="B94">
        <v>187</v>
      </c>
      <c r="C94" s="124">
        <f t="shared" si="41"/>
        <v>426.60000000000042</v>
      </c>
      <c r="D94" s="124">
        <f t="shared" si="42"/>
        <v>117.40000000000011</v>
      </c>
      <c r="E94" s="124">
        <f t="shared" si="43"/>
        <v>87.580000000000126</v>
      </c>
      <c r="F94" s="124"/>
      <c r="G94" s="124">
        <f t="shared" si="44"/>
        <v>349.20000000000084</v>
      </c>
      <c r="H94" s="124">
        <f t="shared" si="45"/>
        <v>97.400000000000105</v>
      </c>
      <c r="I94" s="124">
        <f t="shared" si="46"/>
        <v>87.580000000000126</v>
      </c>
      <c r="J94" s="124"/>
      <c r="K94" s="124">
        <f t="shared" si="47"/>
        <v>209.60000000000042</v>
      </c>
      <c r="L94" s="124">
        <f t="shared" si="48"/>
        <v>49.919999999999874</v>
      </c>
      <c r="M94" s="124">
        <f t="shared" si="49"/>
        <v>26.700000000000053</v>
      </c>
      <c r="N94" s="124"/>
      <c r="O94" s="124"/>
      <c r="P94" s="124"/>
      <c r="Q94" s="124"/>
      <c r="R94" s="124">
        <v>187</v>
      </c>
      <c r="S94" s="124">
        <f t="shared" si="50"/>
        <v>142.19999999999979</v>
      </c>
      <c r="T94" s="124">
        <f t="shared" si="51"/>
        <v>32.959999999999937</v>
      </c>
      <c r="U94" s="124">
        <f t="shared" si="52"/>
        <v>37.180000000000021</v>
      </c>
      <c r="V94" s="124"/>
      <c r="W94" s="124">
        <f t="shared" si="53"/>
        <v>142.19999999999979</v>
      </c>
      <c r="X94" s="124">
        <f t="shared" si="54"/>
        <v>32.959999999999937</v>
      </c>
      <c r="Y94" s="124">
        <f t="shared" si="55"/>
        <v>37.180000000000021</v>
      </c>
      <c r="Z94" s="124"/>
      <c r="AA94" s="124">
        <f t="shared" si="56"/>
        <v>114.80000000000021</v>
      </c>
      <c r="AB94" s="124">
        <f t="shared" si="57"/>
        <v>27.959999999999937</v>
      </c>
      <c r="AC94" s="124">
        <f t="shared" si="58"/>
        <v>18.219999999999953</v>
      </c>
    </row>
    <row r="95" spans="2:29" x14ac:dyDescent="0.4">
      <c r="B95">
        <v>188</v>
      </c>
      <c r="C95" s="124">
        <f t="shared" si="41"/>
        <v>428.40000000000043</v>
      </c>
      <c r="D95" s="124">
        <f t="shared" si="42"/>
        <v>117.60000000000011</v>
      </c>
      <c r="E95" s="124">
        <f t="shared" si="43"/>
        <v>87.92000000000013</v>
      </c>
      <c r="F95" s="124"/>
      <c r="G95" s="124">
        <f t="shared" si="44"/>
        <v>350.80000000000086</v>
      </c>
      <c r="H95" s="124">
        <f t="shared" si="45"/>
        <v>97.600000000000108</v>
      </c>
      <c r="I95" s="124">
        <f t="shared" si="46"/>
        <v>87.92000000000013</v>
      </c>
      <c r="J95" s="124"/>
      <c r="K95" s="124">
        <f t="shared" si="47"/>
        <v>210.40000000000043</v>
      </c>
      <c r="L95" s="124">
        <f t="shared" si="48"/>
        <v>50.07999999999987</v>
      </c>
      <c r="M95" s="124">
        <f t="shared" si="49"/>
        <v>26.800000000000054</v>
      </c>
      <c r="N95" s="124"/>
      <c r="O95" s="124"/>
      <c r="P95" s="124"/>
      <c r="Q95" s="124"/>
      <c r="R95" s="124">
        <v>188</v>
      </c>
      <c r="S95" s="124">
        <f t="shared" si="50"/>
        <v>142.79999999999978</v>
      </c>
      <c r="T95" s="124">
        <f t="shared" si="51"/>
        <v>33.039999999999935</v>
      </c>
      <c r="U95" s="124">
        <f t="shared" si="52"/>
        <v>37.320000000000022</v>
      </c>
      <c r="V95" s="124"/>
      <c r="W95" s="124">
        <f t="shared" si="53"/>
        <v>142.79999999999978</v>
      </c>
      <c r="X95" s="124">
        <f t="shared" si="54"/>
        <v>33.039999999999935</v>
      </c>
      <c r="Y95" s="124">
        <f t="shared" si="55"/>
        <v>37.320000000000022</v>
      </c>
      <c r="Z95" s="124"/>
      <c r="AA95" s="124">
        <f t="shared" si="56"/>
        <v>115.20000000000022</v>
      </c>
      <c r="AB95" s="124">
        <f t="shared" si="57"/>
        <v>28.039999999999935</v>
      </c>
      <c r="AC95" s="124">
        <f t="shared" si="58"/>
        <v>18.279999999999951</v>
      </c>
    </row>
    <row r="96" spans="2:29" x14ac:dyDescent="0.4">
      <c r="B96">
        <v>189</v>
      </c>
      <c r="C96" s="124">
        <f t="shared" si="41"/>
        <v>430.20000000000044</v>
      </c>
      <c r="D96" s="124">
        <f t="shared" si="42"/>
        <v>117.80000000000011</v>
      </c>
      <c r="E96" s="124">
        <f t="shared" si="43"/>
        <v>88.260000000000133</v>
      </c>
      <c r="F96" s="124"/>
      <c r="G96" s="124">
        <f t="shared" si="44"/>
        <v>352.40000000000089</v>
      </c>
      <c r="H96" s="124">
        <f t="shared" si="45"/>
        <v>97.800000000000111</v>
      </c>
      <c r="I96" s="124">
        <f t="shared" si="46"/>
        <v>88.260000000000133</v>
      </c>
      <c r="J96" s="124"/>
      <c r="K96" s="124">
        <f t="shared" si="47"/>
        <v>211.20000000000044</v>
      </c>
      <c r="L96" s="124">
        <f t="shared" si="48"/>
        <v>50.239999999999867</v>
      </c>
      <c r="M96" s="124">
        <f t="shared" si="49"/>
        <v>26.900000000000055</v>
      </c>
      <c r="N96" s="124"/>
      <c r="O96" s="124"/>
      <c r="P96" s="124"/>
      <c r="Q96" s="124"/>
      <c r="R96" s="124">
        <v>189</v>
      </c>
      <c r="S96" s="124">
        <f t="shared" si="50"/>
        <v>143.39999999999978</v>
      </c>
      <c r="T96" s="124">
        <f t="shared" si="51"/>
        <v>33.119999999999933</v>
      </c>
      <c r="U96" s="124">
        <f t="shared" si="52"/>
        <v>37.460000000000022</v>
      </c>
      <c r="V96" s="124"/>
      <c r="W96" s="124">
        <f t="shared" si="53"/>
        <v>143.39999999999978</v>
      </c>
      <c r="X96" s="124">
        <f t="shared" si="54"/>
        <v>33.119999999999933</v>
      </c>
      <c r="Y96" s="124">
        <f t="shared" si="55"/>
        <v>37.460000000000022</v>
      </c>
      <c r="Z96" s="124"/>
      <c r="AA96" s="124">
        <f t="shared" si="56"/>
        <v>115.60000000000022</v>
      </c>
      <c r="AB96" s="124">
        <f t="shared" si="57"/>
        <v>28.119999999999933</v>
      </c>
      <c r="AC96" s="124">
        <f t="shared" si="58"/>
        <v>18.33999999999995</v>
      </c>
    </row>
    <row r="97" spans="2:29" x14ac:dyDescent="0.4">
      <c r="B97">
        <v>190</v>
      </c>
      <c r="C97" s="124">
        <f t="shared" si="41"/>
        <v>432.00000000000045</v>
      </c>
      <c r="D97" s="124">
        <f t="shared" si="42"/>
        <v>118.00000000000011</v>
      </c>
      <c r="E97" s="124">
        <f t="shared" si="43"/>
        <v>88.600000000000136</v>
      </c>
      <c r="F97" s="124"/>
      <c r="G97" s="124">
        <f t="shared" si="44"/>
        <v>354.00000000000091</v>
      </c>
      <c r="H97" s="124">
        <f t="shared" si="45"/>
        <v>98.000000000000114</v>
      </c>
      <c r="I97" s="124">
        <f t="shared" si="46"/>
        <v>88.600000000000136</v>
      </c>
      <c r="J97" s="124"/>
      <c r="K97" s="124">
        <f t="shared" si="47"/>
        <v>212.00000000000045</v>
      </c>
      <c r="L97" s="124">
        <f t="shared" si="48"/>
        <v>50.399999999999864</v>
      </c>
      <c r="M97" s="124">
        <f t="shared" si="49"/>
        <v>27.000000000000057</v>
      </c>
      <c r="N97" s="124"/>
      <c r="O97" s="124"/>
      <c r="P97" s="124"/>
      <c r="Q97" s="124"/>
      <c r="R97" s="124">
        <v>190</v>
      </c>
      <c r="S97" s="124">
        <f t="shared" si="50"/>
        <v>143.99999999999977</v>
      </c>
      <c r="T97" s="124">
        <f t="shared" si="51"/>
        <v>33.199999999999932</v>
      </c>
      <c r="U97" s="124">
        <f t="shared" si="52"/>
        <v>37.600000000000023</v>
      </c>
      <c r="V97" s="124"/>
      <c r="W97" s="124">
        <f t="shared" si="53"/>
        <v>143.99999999999977</v>
      </c>
      <c r="X97" s="124">
        <f t="shared" si="54"/>
        <v>33.199999999999932</v>
      </c>
      <c r="Y97" s="124">
        <f t="shared" si="55"/>
        <v>37.600000000000023</v>
      </c>
      <c r="Z97" s="124"/>
      <c r="AA97" s="124">
        <f t="shared" si="56"/>
        <v>116.00000000000023</v>
      </c>
      <c r="AB97" s="124">
        <f t="shared" si="57"/>
        <v>28.199999999999932</v>
      </c>
      <c r="AC97" s="124">
        <f t="shared" si="58"/>
        <v>18.399999999999949</v>
      </c>
    </row>
    <row r="98" spans="2:29" x14ac:dyDescent="0.4">
      <c r="B98">
        <v>191</v>
      </c>
      <c r="C98" s="124">
        <f t="shared" si="41"/>
        <v>433.80000000000047</v>
      </c>
      <c r="D98" s="124">
        <f t="shared" si="42"/>
        <v>118.20000000000012</v>
      </c>
      <c r="E98" s="124">
        <f t="shared" si="43"/>
        <v>88.94000000000014</v>
      </c>
      <c r="F98" s="124"/>
      <c r="G98" s="124">
        <f t="shared" si="44"/>
        <v>355.60000000000093</v>
      </c>
      <c r="H98" s="124">
        <f t="shared" si="45"/>
        <v>98.200000000000117</v>
      </c>
      <c r="I98" s="124">
        <f t="shared" si="46"/>
        <v>88.94000000000014</v>
      </c>
      <c r="J98" s="124"/>
      <c r="K98" s="124">
        <f t="shared" si="47"/>
        <v>212.80000000000047</v>
      </c>
      <c r="L98" s="124">
        <f t="shared" si="48"/>
        <v>50.55999999999986</v>
      </c>
      <c r="M98" s="124">
        <f t="shared" si="49"/>
        <v>27.100000000000058</v>
      </c>
      <c r="N98" s="124"/>
      <c r="O98" s="124"/>
      <c r="P98" s="124"/>
      <c r="Q98" s="124"/>
      <c r="R98" s="124">
        <v>191</v>
      </c>
      <c r="S98" s="124">
        <f t="shared" si="50"/>
        <v>144.59999999999977</v>
      </c>
      <c r="T98" s="124">
        <f t="shared" si="51"/>
        <v>33.27999999999993</v>
      </c>
      <c r="U98" s="124">
        <f t="shared" si="52"/>
        <v>37.740000000000023</v>
      </c>
      <c r="V98" s="124"/>
      <c r="W98" s="124">
        <f t="shared" si="53"/>
        <v>144.59999999999977</v>
      </c>
      <c r="X98" s="124">
        <f t="shared" si="54"/>
        <v>33.27999999999993</v>
      </c>
      <c r="Y98" s="124">
        <f t="shared" si="55"/>
        <v>37.740000000000023</v>
      </c>
      <c r="Z98" s="124"/>
      <c r="AA98" s="124">
        <f t="shared" si="56"/>
        <v>116.40000000000023</v>
      </c>
      <c r="AB98" s="124">
        <f t="shared" si="57"/>
        <v>28.27999999999993</v>
      </c>
      <c r="AC98" s="124">
        <f t="shared" si="58"/>
        <v>18.459999999999948</v>
      </c>
    </row>
    <row r="99" spans="2:29" x14ac:dyDescent="0.4">
      <c r="B99">
        <v>192</v>
      </c>
      <c r="C99" s="124">
        <f t="shared" si="41"/>
        <v>435.60000000000048</v>
      </c>
      <c r="D99" s="124">
        <f t="shared" si="42"/>
        <v>118.40000000000012</v>
      </c>
      <c r="E99" s="124">
        <f t="shared" si="43"/>
        <v>89.280000000000143</v>
      </c>
      <c r="F99" s="124"/>
      <c r="G99" s="124">
        <f t="shared" si="44"/>
        <v>357.20000000000095</v>
      </c>
      <c r="H99" s="124">
        <f t="shared" si="45"/>
        <v>98.400000000000119</v>
      </c>
      <c r="I99" s="124">
        <f t="shared" si="46"/>
        <v>89.280000000000143</v>
      </c>
      <c r="J99" s="124"/>
      <c r="K99" s="124">
        <f t="shared" si="47"/>
        <v>213.60000000000048</v>
      </c>
      <c r="L99" s="124">
        <f t="shared" si="48"/>
        <v>50.719999999999857</v>
      </c>
      <c r="M99" s="124">
        <f t="shared" si="49"/>
        <v>27.20000000000006</v>
      </c>
      <c r="N99" s="124"/>
      <c r="O99" s="124"/>
      <c r="P99" s="124"/>
      <c r="Q99" s="124"/>
      <c r="R99" s="124">
        <v>192</v>
      </c>
      <c r="S99" s="124">
        <f t="shared" si="50"/>
        <v>145.19999999999976</v>
      </c>
      <c r="T99" s="124">
        <f t="shared" si="51"/>
        <v>33.359999999999928</v>
      </c>
      <c r="U99" s="124">
        <f t="shared" si="52"/>
        <v>37.880000000000024</v>
      </c>
      <c r="V99" s="124"/>
      <c r="W99" s="124">
        <f t="shared" si="53"/>
        <v>145.19999999999976</v>
      </c>
      <c r="X99" s="124">
        <f t="shared" si="54"/>
        <v>33.359999999999928</v>
      </c>
      <c r="Y99" s="124">
        <f t="shared" si="55"/>
        <v>37.880000000000024</v>
      </c>
      <c r="Z99" s="124"/>
      <c r="AA99" s="124">
        <f t="shared" si="56"/>
        <v>116.80000000000024</v>
      </c>
      <c r="AB99" s="124">
        <f t="shared" si="57"/>
        <v>28.359999999999928</v>
      </c>
      <c r="AC99" s="124">
        <f t="shared" si="58"/>
        <v>18.519999999999946</v>
      </c>
    </row>
    <row r="100" spans="2:29" x14ac:dyDescent="0.4">
      <c r="B100">
        <v>193</v>
      </c>
      <c r="C100" s="124">
        <f t="shared" si="41"/>
        <v>437.40000000000049</v>
      </c>
      <c r="D100" s="124">
        <f t="shared" si="42"/>
        <v>118.60000000000012</v>
      </c>
      <c r="E100" s="124">
        <f t="shared" si="43"/>
        <v>89.620000000000147</v>
      </c>
      <c r="F100" s="124"/>
      <c r="G100" s="124">
        <f t="shared" si="44"/>
        <v>358.80000000000098</v>
      </c>
      <c r="H100" s="124">
        <f t="shared" si="45"/>
        <v>98.600000000000122</v>
      </c>
      <c r="I100" s="124">
        <f t="shared" si="46"/>
        <v>89.620000000000147</v>
      </c>
      <c r="J100" s="124"/>
      <c r="K100" s="124">
        <f t="shared" si="47"/>
        <v>214.40000000000049</v>
      </c>
      <c r="L100" s="124">
        <f t="shared" si="48"/>
        <v>50.879999999999853</v>
      </c>
      <c r="M100" s="124">
        <f t="shared" si="49"/>
        <v>27.300000000000061</v>
      </c>
      <c r="N100" s="124"/>
      <c r="O100" s="124"/>
      <c r="P100" s="124"/>
      <c r="Q100" s="124"/>
      <c r="R100" s="124">
        <v>193</v>
      </c>
      <c r="S100" s="124">
        <f t="shared" si="50"/>
        <v>145.79999999999976</v>
      </c>
      <c r="T100" s="124">
        <f t="shared" si="51"/>
        <v>33.439999999999927</v>
      </c>
      <c r="U100" s="124">
        <f t="shared" si="52"/>
        <v>38.020000000000024</v>
      </c>
      <c r="V100" s="124"/>
      <c r="W100" s="124">
        <f t="shared" si="53"/>
        <v>145.79999999999976</v>
      </c>
      <c r="X100" s="124">
        <f t="shared" si="54"/>
        <v>33.439999999999927</v>
      </c>
      <c r="Y100" s="124">
        <f t="shared" si="55"/>
        <v>38.020000000000024</v>
      </c>
      <c r="Z100" s="124"/>
      <c r="AA100" s="124">
        <f t="shared" si="56"/>
        <v>117.20000000000024</v>
      </c>
      <c r="AB100" s="124">
        <f t="shared" si="57"/>
        <v>28.439999999999927</v>
      </c>
      <c r="AC100" s="124">
        <f t="shared" si="58"/>
        <v>18.579999999999945</v>
      </c>
    </row>
    <row r="101" spans="2:29" x14ac:dyDescent="0.4">
      <c r="B101">
        <v>194</v>
      </c>
      <c r="C101" s="124">
        <f t="shared" si="41"/>
        <v>439.2000000000005</v>
      </c>
      <c r="D101" s="124">
        <f t="shared" si="42"/>
        <v>118.80000000000013</v>
      </c>
      <c r="E101" s="124">
        <f t="shared" si="43"/>
        <v>89.96000000000015</v>
      </c>
      <c r="F101" s="124"/>
      <c r="G101" s="124">
        <f t="shared" si="44"/>
        <v>360.400000000001</v>
      </c>
      <c r="H101" s="124">
        <f t="shared" si="45"/>
        <v>98.800000000000125</v>
      </c>
      <c r="I101" s="124">
        <f t="shared" si="46"/>
        <v>89.96000000000015</v>
      </c>
      <c r="J101" s="124"/>
      <c r="K101" s="124">
        <f t="shared" si="47"/>
        <v>215.2000000000005</v>
      </c>
      <c r="L101" s="124">
        <f t="shared" si="48"/>
        <v>51.03999999999985</v>
      </c>
      <c r="M101" s="124">
        <f t="shared" si="49"/>
        <v>27.400000000000063</v>
      </c>
      <c r="N101" s="124"/>
      <c r="O101" s="124"/>
      <c r="P101" s="124"/>
      <c r="Q101" s="124"/>
      <c r="R101" s="124">
        <v>194</v>
      </c>
      <c r="S101" s="124">
        <f t="shared" si="50"/>
        <v>146.39999999999975</v>
      </c>
      <c r="T101" s="124">
        <f t="shared" si="51"/>
        <v>33.519999999999925</v>
      </c>
      <c r="U101" s="124">
        <f t="shared" si="52"/>
        <v>38.160000000000025</v>
      </c>
      <c r="V101" s="124"/>
      <c r="W101" s="124">
        <f t="shared" si="53"/>
        <v>146.39999999999975</v>
      </c>
      <c r="X101" s="124">
        <f t="shared" si="54"/>
        <v>33.519999999999925</v>
      </c>
      <c r="Y101" s="124">
        <f t="shared" si="55"/>
        <v>38.160000000000025</v>
      </c>
      <c r="Z101" s="124"/>
      <c r="AA101" s="124">
        <f t="shared" si="56"/>
        <v>117.60000000000025</v>
      </c>
      <c r="AB101" s="124">
        <f t="shared" si="57"/>
        <v>28.519999999999925</v>
      </c>
      <c r="AC101" s="124">
        <f t="shared" si="58"/>
        <v>18.639999999999944</v>
      </c>
    </row>
    <row r="102" spans="2:29" x14ac:dyDescent="0.4">
      <c r="B102">
        <v>195</v>
      </c>
      <c r="C102" s="124">
        <f t="shared" si="41"/>
        <v>441.00000000000051</v>
      </c>
      <c r="D102" s="124">
        <f t="shared" si="42"/>
        <v>119.00000000000013</v>
      </c>
      <c r="E102" s="124">
        <f t="shared" si="43"/>
        <v>90.300000000000153</v>
      </c>
      <c r="F102" s="124"/>
      <c r="G102" s="124">
        <f t="shared" si="44"/>
        <v>362.00000000000102</v>
      </c>
      <c r="H102" s="124">
        <f t="shared" si="45"/>
        <v>99.000000000000128</v>
      </c>
      <c r="I102" s="124">
        <f t="shared" si="46"/>
        <v>90.300000000000153</v>
      </c>
      <c r="J102" s="124"/>
      <c r="K102" s="124">
        <f t="shared" si="47"/>
        <v>216.00000000000051</v>
      </c>
      <c r="L102" s="124">
        <f t="shared" si="48"/>
        <v>51.199999999999847</v>
      </c>
      <c r="M102" s="124">
        <f t="shared" si="49"/>
        <v>27.500000000000064</v>
      </c>
      <c r="N102" s="124"/>
      <c r="O102" s="124"/>
      <c r="P102" s="124"/>
      <c r="Q102" s="124"/>
      <c r="R102" s="124">
        <v>195</v>
      </c>
      <c r="S102" s="124">
        <f t="shared" si="50"/>
        <v>146.99999999999974</v>
      </c>
      <c r="T102" s="124">
        <f t="shared" si="51"/>
        <v>33.599999999999923</v>
      </c>
      <c r="U102" s="124">
        <f t="shared" si="52"/>
        <v>38.300000000000026</v>
      </c>
      <c r="V102" s="124"/>
      <c r="W102" s="124">
        <f t="shared" si="53"/>
        <v>146.99999999999974</v>
      </c>
      <c r="X102" s="124">
        <f t="shared" si="54"/>
        <v>33.599999999999923</v>
      </c>
      <c r="Y102" s="124">
        <f t="shared" si="55"/>
        <v>38.300000000000026</v>
      </c>
      <c r="Z102" s="124"/>
      <c r="AA102" s="124">
        <f t="shared" si="56"/>
        <v>118.00000000000026</v>
      </c>
      <c r="AB102" s="124">
        <f t="shared" si="57"/>
        <v>28.599999999999923</v>
      </c>
      <c r="AC102" s="124">
        <f t="shared" si="58"/>
        <v>18.699999999999942</v>
      </c>
    </row>
    <row r="103" spans="2:29" x14ac:dyDescent="0.4">
      <c r="B103">
        <v>196</v>
      </c>
      <c r="C103" s="124">
        <f t="shared" si="41"/>
        <v>442.80000000000052</v>
      </c>
      <c r="D103" s="124">
        <f t="shared" si="42"/>
        <v>119.20000000000013</v>
      </c>
      <c r="E103" s="124">
        <f t="shared" si="43"/>
        <v>90.640000000000157</v>
      </c>
      <c r="F103" s="124"/>
      <c r="G103" s="124">
        <f t="shared" si="44"/>
        <v>363.60000000000105</v>
      </c>
      <c r="H103" s="124">
        <f t="shared" si="45"/>
        <v>99.200000000000131</v>
      </c>
      <c r="I103" s="124">
        <f t="shared" si="46"/>
        <v>90.640000000000157</v>
      </c>
      <c r="J103" s="124"/>
      <c r="K103" s="124">
        <f t="shared" si="47"/>
        <v>216.80000000000052</v>
      </c>
      <c r="L103" s="124">
        <f t="shared" si="48"/>
        <v>51.359999999999843</v>
      </c>
      <c r="M103" s="124">
        <f t="shared" si="49"/>
        <v>27.600000000000065</v>
      </c>
      <c r="N103" s="124"/>
      <c r="O103" s="124"/>
      <c r="P103" s="124"/>
      <c r="Q103" s="124"/>
      <c r="R103" s="124">
        <v>196</v>
      </c>
      <c r="S103" s="124">
        <f t="shared" si="50"/>
        <v>147.59999999999974</v>
      </c>
      <c r="T103" s="124">
        <f t="shared" si="51"/>
        <v>33.679999999999922</v>
      </c>
      <c r="U103" s="124">
        <f t="shared" si="52"/>
        <v>38.440000000000026</v>
      </c>
      <c r="V103" s="124"/>
      <c r="W103" s="124">
        <f t="shared" si="53"/>
        <v>147.59999999999974</v>
      </c>
      <c r="X103" s="124">
        <f t="shared" si="54"/>
        <v>33.679999999999922</v>
      </c>
      <c r="Y103" s="124">
        <f t="shared" si="55"/>
        <v>38.440000000000026</v>
      </c>
      <c r="Z103" s="124"/>
      <c r="AA103" s="124">
        <f t="shared" si="56"/>
        <v>118.40000000000026</v>
      </c>
      <c r="AB103" s="124">
        <f t="shared" si="57"/>
        <v>28.679999999999922</v>
      </c>
      <c r="AC103" s="124">
        <f t="shared" si="58"/>
        <v>18.759999999999941</v>
      </c>
    </row>
    <row r="104" spans="2:29" x14ac:dyDescent="0.4">
      <c r="B104">
        <v>197</v>
      </c>
      <c r="C104" s="124">
        <f t="shared" si="41"/>
        <v>444.60000000000053</v>
      </c>
      <c r="D104" s="124">
        <f t="shared" si="42"/>
        <v>119.40000000000013</v>
      </c>
      <c r="E104" s="124">
        <f t="shared" si="43"/>
        <v>90.98000000000016</v>
      </c>
      <c r="F104" s="124"/>
      <c r="G104" s="124">
        <f t="shared" si="44"/>
        <v>365.20000000000107</v>
      </c>
      <c r="H104" s="124">
        <f t="shared" si="45"/>
        <v>99.400000000000134</v>
      </c>
      <c r="I104" s="124">
        <f t="shared" si="46"/>
        <v>90.98000000000016</v>
      </c>
      <c r="J104" s="124"/>
      <c r="K104" s="124">
        <f t="shared" si="47"/>
        <v>217.60000000000053</v>
      </c>
      <c r="L104" s="124">
        <f t="shared" si="48"/>
        <v>51.51999999999984</v>
      </c>
      <c r="M104" s="124">
        <f t="shared" si="49"/>
        <v>27.700000000000067</v>
      </c>
      <c r="N104" s="124"/>
      <c r="O104" s="124"/>
      <c r="P104" s="124"/>
      <c r="Q104" s="124"/>
      <c r="R104" s="124">
        <v>197</v>
      </c>
      <c r="S104" s="124">
        <f t="shared" si="50"/>
        <v>148.19999999999973</v>
      </c>
      <c r="T104" s="124">
        <f t="shared" si="51"/>
        <v>33.75999999999992</v>
      </c>
      <c r="U104" s="124">
        <f t="shared" si="52"/>
        <v>38.580000000000027</v>
      </c>
      <c r="V104" s="124"/>
      <c r="W104" s="124">
        <f t="shared" si="53"/>
        <v>148.19999999999973</v>
      </c>
      <c r="X104" s="124">
        <f t="shared" si="54"/>
        <v>33.75999999999992</v>
      </c>
      <c r="Y104" s="124">
        <f t="shared" si="55"/>
        <v>38.580000000000027</v>
      </c>
      <c r="Z104" s="124"/>
      <c r="AA104" s="124">
        <f t="shared" si="56"/>
        <v>118.80000000000027</v>
      </c>
      <c r="AB104" s="124">
        <f t="shared" si="57"/>
        <v>28.75999999999992</v>
      </c>
      <c r="AC104" s="124">
        <f t="shared" si="58"/>
        <v>18.81999999999994</v>
      </c>
    </row>
    <row r="105" spans="2:29" x14ac:dyDescent="0.4">
      <c r="B105">
        <v>198</v>
      </c>
      <c r="C105" s="124">
        <f t="shared" si="41"/>
        <v>446.40000000000055</v>
      </c>
      <c r="D105" s="124">
        <f t="shared" si="42"/>
        <v>119.60000000000014</v>
      </c>
      <c r="E105" s="124">
        <f t="shared" si="43"/>
        <v>91.320000000000164</v>
      </c>
      <c r="F105" s="124"/>
      <c r="G105" s="124">
        <f t="shared" si="44"/>
        <v>366.80000000000109</v>
      </c>
      <c r="H105" s="124">
        <f t="shared" si="45"/>
        <v>99.600000000000136</v>
      </c>
      <c r="I105" s="124">
        <f t="shared" si="46"/>
        <v>91.320000000000164</v>
      </c>
      <c r="J105" s="124"/>
      <c r="K105" s="124">
        <f t="shared" si="47"/>
        <v>218.40000000000055</v>
      </c>
      <c r="L105" s="124">
        <f t="shared" si="48"/>
        <v>51.679999999999836</v>
      </c>
      <c r="M105" s="124">
        <f t="shared" si="49"/>
        <v>27.800000000000068</v>
      </c>
      <c r="N105" s="124"/>
      <c r="O105" s="124"/>
      <c r="P105" s="124"/>
      <c r="Q105" s="124"/>
      <c r="R105" s="124">
        <v>198</v>
      </c>
      <c r="S105" s="124">
        <f t="shared" si="50"/>
        <v>148.79999999999973</v>
      </c>
      <c r="T105" s="124">
        <f t="shared" si="51"/>
        <v>33.839999999999918</v>
      </c>
      <c r="U105" s="124">
        <f t="shared" si="52"/>
        <v>38.720000000000027</v>
      </c>
      <c r="V105" s="124"/>
      <c r="W105" s="124">
        <f t="shared" si="53"/>
        <v>148.79999999999973</v>
      </c>
      <c r="X105" s="124">
        <f t="shared" si="54"/>
        <v>33.839999999999918</v>
      </c>
      <c r="Y105" s="124">
        <f t="shared" si="55"/>
        <v>38.720000000000027</v>
      </c>
      <c r="Z105" s="124"/>
      <c r="AA105" s="124">
        <f t="shared" si="56"/>
        <v>119.20000000000027</v>
      </c>
      <c r="AB105" s="124">
        <f t="shared" si="57"/>
        <v>28.839999999999918</v>
      </c>
      <c r="AC105" s="124">
        <f t="shared" si="58"/>
        <v>18.879999999999939</v>
      </c>
    </row>
    <row r="106" spans="2:29" x14ac:dyDescent="0.4">
      <c r="B106">
        <v>199</v>
      </c>
      <c r="C106" s="124">
        <f t="shared" si="41"/>
        <v>448.20000000000056</v>
      </c>
      <c r="D106" s="124">
        <f t="shared" si="42"/>
        <v>119.80000000000014</v>
      </c>
      <c r="E106" s="124">
        <f t="shared" si="43"/>
        <v>91.660000000000167</v>
      </c>
      <c r="F106" s="124"/>
      <c r="G106" s="124">
        <f t="shared" si="44"/>
        <v>368.40000000000111</v>
      </c>
      <c r="H106" s="124">
        <f t="shared" si="45"/>
        <v>99.800000000000139</v>
      </c>
      <c r="I106" s="124">
        <f t="shared" si="46"/>
        <v>91.660000000000167</v>
      </c>
      <c r="J106" s="124"/>
      <c r="K106" s="124">
        <f t="shared" si="47"/>
        <v>219.20000000000056</v>
      </c>
      <c r="L106" s="124">
        <f t="shared" si="48"/>
        <v>51.839999999999833</v>
      </c>
      <c r="M106" s="124">
        <f t="shared" si="49"/>
        <v>27.90000000000007</v>
      </c>
      <c r="N106" s="124"/>
      <c r="O106" s="124"/>
      <c r="P106" s="124"/>
      <c r="Q106" s="124"/>
      <c r="R106" s="124">
        <v>199</v>
      </c>
      <c r="S106" s="124">
        <f t="shared" si="50"/>
        <v>149.39999999999972</v>
      </c>
      <c r="T106" s="124">
        <f t="shared" si="51"/>
        <v>33.919999999999916</v>
      </c>
      <c r="U106" s="124">
        <f t="shared" si="52"/>
        <v>38.860000000000028</v>
      </c>
      <c r="V106" s="124"/>
      <c r="W106" s="124">
        <f t="shared" si="53"/>
        <v>149.39999999999972</v>
      </c>
      <c r="X106" s="124">
        <f t="shared" si="54"/>
        <v>33.919999999999916</v>
      </c>
      <c r="Y106" s="124">
        <f t="shared" si="55"/>
        <v>38.860000000000028</v>
      </c>
      <c r="Z106" s="124"/>
      <c r="AA106" s="124">
        <f t="shared" si="56"/>
        <v>119.60000000000028</v>
      </c>
      <c r="AB106" s="124">
        <f t="shared" si="57"/>
        <v>28.919999999999916</v>
      </c>
      <c r="AC106" s="124">
        <f t="shared" si="58"/>
        <v>18.939999999999937</v>
      </c>
    </row>
    <row r="107" spans="2:29" s="123" customFormat="1" x14ac:dyDescent="0.4">
      <c r="B107" s="123">
        <v>200</v>
      </c>
      <c r="C107" s="126">
        <v>450</v>
      </c>
      <c r="D107" s="126">
        <v>120</v>
      </c>
      <c r="E107" s="126">
        <v>92</v>
      </c>
      <c r="F107" s="126"/>
      <c r="G107" s="126">
        <v>370</v>
      </c>
      <c r="H107" s="126">
        <v>100</v>
      </c>
      <c r="I107" s="126">
        <v>92</v>
      </c>
      <c r="J107" s="126"/>
      <c r="K107" s="126">
        <v>220</v>
      </c>
      <c r="L107" s="126">
        <v>52</v>
      </c>
      <c r="M107" s="126">
        <v>28</v>
      </c>
      <c r="N107" s="126"/>
      <c r="O107" s="126"/>
      <c r="P107" s="126"/>
      <c r="Q107" s="126"/>
      <c r="R107" s="126">
        <v>200</v>
      </c>
      <c r="S107" s="126">
        <v>150</v>
      </c>
      <c r="T107" s="126">
        <v>34</v>
      </c>
      <c r="U107" s="126">
        <v>39</v>
      </c>
      <c r="V107" s="126"/>
      <c r="W107" s="126">
        <v>150</v>
      </c>
      <c r="X107" s="126">
        <v>34</v>
      </c>
      <c r="Y107" s="126">
        <v>39</v>
      </c>
      <c r="Z107" s="126"/>
      <c r="AA107" s="126">
        <v>120</v>
      </c>
      <c r="AB107" s="126">
        <v>29</v>
      </c>
      <c r="AC107" s="126">
        <v>19</v>
      </c>
    </row>
    <row r="108" spans="2:29" x14ac:dyDescent="0.4">
      <c r="B108">
        <v>201</v>
      </c>
      <c r="C108" s="124">
        <f>C107+((C$207-C$107)/100)</f>
        <v>451.7</v>
      </c>
      <c r="D108" s="124">
        <f t="shared" ref="D108:M108" si="59">D107+((D$207-D$107)/100)</f>
        <v>120.4</v>
      </c>
      <c r="E108" s="124">
        <f t="shared" si="59"/>
        <v>92.28</v>
      </c>
      <c r="F108" s="124"/>
      <c r="G108" s="124">
        <f t="shared" si="59"/>
        <v>371.4</v>
      </c>
      <c r="H108" s="124">
        <f t="shared" si="59"/>
        <v>100.3</v>
      </c>
      <c r="I108" s="124">
        <f t="shared" si="59"/>
        <v>92.28</v>
      </c>
      <c r="J108" s="124"/>
      <c r="K108" s="124">
        <f t="shared" si="59"/>
        <v>220.9</v>
      </c>
      <c r="L108" s="124">
        <f t="shared" si="59"/>
        <v>52.13</v>
      </c>
      <c r="M108" s="124">
        <f t="shared" si="59"/>
        <v>28.09</v>
      </c>
      <c r="N108" s="124"/>
      <c r="O108" s="124"/>
      <c r="P108" s="124"/>
      <c r="Q108" s="124"/>
      <c r="R108" s="124">
        <v>201</v>
      </c>
      <c r="S108" s="124">
        <f t="shared" ref="S108" si="60">S107+((S$207-S$107)/100)</f>
        <v>150.30000000000001</v>
      </c>
      <c r="T108" s="124">
        <f t="shared" ref="T108" si="61">T107+((T$207-T$107)/100)</f>
        <v>34.08</v>
      </c>
      <c r="U108" s="124">
        <f t="shared" ref="U108" si="62">U107+((U$207-U$107)/100)</f>
        <v>39.119999999999997</v>
      </c>
      <c r="V108" s="124"/>
      <c r="W108" s="124">
        <f t="shared" ref="W108" si="63">W107+((W$207-W$107)/100)</f>
        <v>150.30000000000001</v>
      </c>
      <c r="X108" s="124">
        <f t="shared" ref="X108" si="64">X107+((X$207-X$107)/100)</f>
        <v>34.08</v>
      </c>
      <c r="Y108" s="124">
        <f t="shared" ref="Y108" si="65">Y107+((Y$207-Y$107)/100)</f>
        <v>39.119999999999997</v>
      </c>
      <c r="Z108" s="124"/>
      <c r="AA108" s="124">
        <f t="shared" ref="AA108" si="66">AA107+((AA$207-AA$107)/100)</f>
        <v>120.3</v>
      </c>
      <c r="AB108" s="124">
        <f t="shared" ref="AB108" si="67">AB107+((AB$207-AB$107)/100)</f>
        <v>29.06</v>
      </c>
      <c r="AC108" s="124">
        <f t="shared" ref="AC108" si="68">AC107+((AC$207-AC$107)/100)</f>
        <v>19.059999999999999</v>
      </c>
    </row>
    <row r="109" spans="2:29" x14ac:dyDescent="0.4">
      <c r="B109">
        <v>202</v>
      </c>
      <c r="C109" s="124">
        <f t="shared" ref="C109:C172" si="69">C108+((C$207-C$107)/100)</f>
        <v>453.4</v>
      </c>
      <c r="D109" s="124">
        <f t="shared" ref="D109:D172" si="70">D108+((D$207-D$107)/100)</f>
        <v>120.80000000000001</v>
      </c>
      <c r="E109" s="124">
        <f t="shared" ref="E109:E172" si="71">E108+((E$207-E$107)/100)</f>
        <v>92.56</v>
      </c>
      <c r="F109" s="124"/>
      <c r="G109" s="124">
        <f t="shared" ref="G109:G172" si="72">G108+((G$207-G$107)/100)</f>
        <v>372.79999999999995</v>
      </c>
      <c r="H109" s="124">
        <f t="shared" ref="H109:H172" si="73">H108+((H$207-H$107)/100)</f>
        <v>100.6</v>
      </c>
      <c r="I109" s="124">
        <f t="shared" ref="I109:I172" si="74">I108+((I$207-I$107)/100)</f>
        <v>92.56</v>
      </c>
      <c r="J109" s="124"/>
      <c r="K109" s="124">
        <f t="shared" ref="K109:K172" si="75">K108+((K$207-K$107)/100)</f>
        <v>221.8</v>
      </c>
      <c r="L109" s="124">
        <f t="shared" ref="L109:L172" si="76">L108+((L$207-L$107)/100)</f>
        <v>52.260000000000005</v>
      </c>
      <c r="M109" s="124">
        <f t="shared" ref="M109:M172" si="77">M108+((M$207-M$107)/100)</f>
        <v>28.18</v>
      </c>
      <c r="N109" s="124"/>
      <c r="O109" s="124"/>
      <c r="P109" s="124"/>
      <c r="Q109" s="124"/>
      <c r="R109" s="124">
        <v>202</v>
      </c>
      <c r="S109" s="124">
        <f t="shared" ref="S109:S172" si="78">S108+((S$207-S$107)/100)</f>
        <v>150.60000000000002</v>
      </c>
      <c r="T109" s="124">
        <f t="shared" ref="T109:T172" si="79">T108+((T$207-T$107)/100)</f>
        <v>34.159999999999997</v>
      </c>
      <c r="U109" s="124">
        <f t="shared" ref="U109:U172" si="80">U108+((U$207-U$107)/100)</f>
        <v>39.239999999999995</v>
      </c>
      <c r="V109" s="124"/>
      <c r="W109" s="124">
        <f t="shared" ref="W109:W172" si="81">W108+((W$207-W$107)/100)</f>
        <v>150.60000000000002</v>
      </c>
      <c r="X109" s="124">
        <f t="shared" ref="X109:X172" si="82">X108+((X$207-X$107)/100)</f>
        <v>34.159999999999997</v>
      </c>
      <c r="Y109" s="124">
        <f t="shared" ref="Y109:Y172" si="83">Y108+((Y$207-Y$107)/100)</f>
        <v>39.239999999999995</v>
      </c>
      <c r="Z109" s="124"/>
      <c r="AA109" s="124">
        <f t="shared" ref="AA109:AA172" si="84">AA108+((AA$207-AA$107)/100)</f>
        <v>120.6</v>
      </c>
      <c r="AB109" s="124">
        <f t="shared" ref="AB109:AB172" si="85">AB108+((AB$207-AB$107)/100)</f>
        <v>29.119999999999997</v>
      </c>
      <c r="AC109" s="124">
        <f t="shared" ref="AC109:AC172" si="86">AC108+((AC$207-AC$107)/100)</f>
        <v>19.119999999999997</v>
      </c>
    </row>
    <row r="110" spans="2:29" x14ac:dyDescent="0.4">
      <c r="B110">
        <v>203</v>
      </c>
      <c r="C110" s="124">
        <f t="shared" si="69"/>
        <v>455.09999999999997</v>
      </c>
      <c r="D110" s="124">
        <f t="shared" si="70"/>
        <v>121.20000000000002</v>
      </c>
      <c r="E110" s="124">
        <f t="shared" si="71"/>
        <v>92.84</v>
      </c>
      <c r="F110" s="124"/>
      <c r="G110" s="124">
        <f t="shared" si="72"/>
        <v>374.19999999999993</v>
      </c>
      <c r="H110" s="124">
        <f t="shared" si="73"/>
        <v>100.89999999999999</v>
      </c>
      <c r="I110" s="124">
        <f t="shared" si="74"/>
        <v>92.84</v>
      </c>
      <c r="J110" s="124"/>
      <c r="K110" s="124">
        <f t="shared" si="75"/>
        <v>222.70000000000002</v>
      </c>
      <c r="L110" s="124">
        <f t="shared" si="76"/>
        <v>52.390000000000008</v>
      </c>
      <c r="M110" s="124">
        <f t="shared" si="77"/>
        <v>28.27</v>
      </c>
      <c r="N110" s="124"/>
      <c r="O110" s="124"/>
      <c r="P110" s="124"/>
      <c r="Q110" s="124"/>
      <c r="R110" s="124">
        <v>203</v>
      </c>
      <c r="S110" s="124">
        <f t="shared" si="78"/>
        <v>150.90000000000003</v>
      </c>
      <c r="T110" s="124">
        <f t="shared" si="79"/>
        <v>34.239999999999995</v>
      </c>
      <c r="U110" s="124">
        <f t="shared" si="80"/>
        <v>39.359999999999992</v>
      </c>
      <c r="V110" s="124"/>
      <c r="W110" s="124">
        <f t="shared" si="81"/>
        <v>150.90000000000003</v>
      </c>
      <c r="X110" s="124">
        <f t="shared" si="82"/>
        <v>34.239999999999995</v>
      </c>
      <c r="Y110" s="124">
        <f t="shared" si="83"/>
        <v>39.359999999999992</v>
      </c>
      <c r="Z110" s="124"/>
      <c r="AA110" s="124">
        <f t="shared" si="84"/>
        <v>120.89999999999999</v>
      </c>
      <c r="AB110" s="124">
        <f t="shared" si="85"/>
        <v>29.179999999999996</v>
      </c>
      <c r="AC110" s="124">
        <f t="shared" si="86"/>
        <v>19.179999999999996</v>
      </c>
    </row>
    <row r="111" spans="2:29" x14ac:dyDescent="0.4">
      <c r="B111">
        <v>204</v>
      </c>
      <c r="C111" s="124">
        <f t="shared" si="69"/>
        <v>456.79999999999995</v>
      </c>
      <c r="D111" s="124">
        <f t="shared" si="70"/>
        <v>121.60000000000002</v>
      </c>
      <c r="E111" s="124">
        <f t="shared" si="71"/>
        <v>93.12</v>
      </c>
      <c r="F111" s="124"/>
      <c r="G111" s="124">
        <f t="shared" si="72"/>
        <v>375.59999999999991</v>
      </c>
      <c r="H111" s="124">
        <f t="shared" si="73"/>
        <v>101.19999999999999</v>
      </c>
      <c r="I111" s="124">
        <f t="shared" si="74"/>
        <v>93.12</v>
      </c>
      <c r="J111" s="124"/>
      <c r="K111" s="124">
        <f t="shared" si="75"/>
        <v>223.60000000000002</v>
      </c>
      <c r="L111" s="124">
        <f t="shared" si="76"/>
        <v>52.52000000000001</v>
      </c>
      <c r="M111" s="124">
        <f t="shared" si="77"/>
        <v>28.36</v>
      </c>
      <c r="N111" s="124"/>
      <c r="O111" s="124"/>
      <c r="P111" s="124"/>
      <c r="Q111" s="124"/>
      <c r="R111" s="124">
        <v>204</v>
      </c>
      <c r="S111" s="124">
        <f t="shared" si="78"/>
        <v>151.20000000000005</v>
      </c>
      <c r="T111" s="124">
        <f t="shared" si="79"/>
        <v>34.319999999999993</v>
      </c>
      <c r="U111" s="124">
        <f t="shared" si="80"/>
        <v>39.47999999999999</v>
      </c>
      <c r="V111" s="124"/>
      <c r="W111" s="124">
        <f t="shared" si="81"/>
        <v>151.20000000000005</v>
      </c>
      <c r="X111" s="124">
        <f t="shared" si="82"/>
        <v>34.319999999999993</v>
      </c>
      <c r="Y111" s="124">
        <f t="shared" si="83"/>
        <v>39.47999999999999</v>
      </c>
      <c r="Z111" s="124"/>
      <c r="AA111" s="124">
        <f t="shared" si="84"/>
        <v>121.19999999999999</v>
      </c>
      <c r="AB111" s="124">
        <f t="shared" si="85"/>
        <v>29.239999999999995</v>
      </c>
      <c r="AC111" s="124">
        <f t="shared" si="86"/>
        <v>19.239999999999995</v>
      </c>
    </row>
    <row r="112" spans="2:29" x14ac:dyDescent="0.4">
      <c r="B112">
        <v>205</v>
      </c>
      <c r="C112" s="124">
        <f t="shared" si="69"/>
        <v>458.49999999999994</v>
      </c>
      <c r="D112" s="124">
        <f t="shared" si="70"/>
        <v>122.00000000000003</v>
      </c>
      <c r="E112" s="124">
        <f t="shared" si="71"/>
        <v>93.4</v>
      </c>
      <c r="F112" s="124"/>
      <c r="G112" s="124">
        <f t="shared" si="72"/>
        <v>376.99999999999989</v>
      </c>
      <c r="H112" s="124">
        <f t="shared" si="73"/>
        <v>101.49999999999999</v>
      </c>
      <c r="I112" s="124">
        <f t="shared" si="74"/>
        <v>93.4</v>
      </c>
      <c r="J112" s="124"/>
      <c r="K112" s="124">
        <f t="shared" si="75"/>
        <v>224.50000000000003</v>
      </c>
      <c r="L112" s="124">
        <f t="shared" si="76"/>
        <v>52.650000000000013</v>
      </c>
      <c r="M112" s="124">
        <f t="shared" si="77"/>
        <v>28.45</v>
      </c>
      <c r="N112" s="124"/>
      <c r="O112" s="124"/>
      <c r="P112" s="124"/>
      <c r="Q112" s="124"/>
      <c r="R112" s="124">
        <v>205</v>
      </c>
      <c r="S112" s="124">
        <f t="shared" si="78"/>
        <v>151.50000000000006</v>
      </c>
      <c r="T112" s="124">
        <f t="shared" si="79"/>
        <v>34.399999999999991</v>
      </c>
      <c r="U112" s="124">
        <f t="shared" si="80"/>
        <v>39.599999999999987</v>
      </c>
      <c r="V112" s="124"/>
      <c r="W112" s="124">
        <f t="shared" si="81"/>
        <v>151.50000000000006</v>
      </c>
      <c r="X112" s="124">
        <f t="shared" si="82"/>
        <v>34.399999999999991</v>
      </c>
      <c r="Y112" s="124">
        <f t="shared" si="83"/>
        <v>39.599999999999987</v>
      </c>
      <c r="Z112" s="124"/>
      <c r="AA112" s="124">
        <f t="shared" si="84"/>
        <v>121.49999999999999</v>
      </c>
      <c r="AB112" s="124">
        <f t="shared" si="85"/>
        <v>29.299999999999994</v>
      </c>
      <c r="AC112" s="124">
        <f t="shared" si="86"/>
        <v>19.299999999999994</v>
      </c>
    </row>
    <row r="113" spans="2:29" x14ac:dyDescent="0.4">
      <c r="B113">
        <v>206</v>
      </c>
      <c r="C113" s="124">
        <f t="shared" si="69"/>
        <v>460.19999999999993</v>
      </c>
      <c r="D113" s="124">
        <f t="shared" si="70"/>
        <v>122.40000000000003</v>
      </c>
      <c r="E113" s="124">
        <f t="shared" si="71"/>
        <v>93.68</v>
      </c>
      <c r="F113" s="124"/>
      <c r="G113" s="124">
        <f t="shared" si="72"/>
        <v>378.39999999999986</v>
      </c>
      <c r="H113" s="124">
        <f t="shared" si="73"/>
        <v>101.79999999999998</v>
      </c>
      <c r="I113" s="124">
        <f t="shared" si="74"/>
        <v>93.68</v>
      </c>
      <c r="J113" s="124"/>
      <c r="K113" s="124">
        <f t="shared" si="75"/>
        <v>225.40000000000003</v>
      </c>
      <c r="L113" s="124">
        <f t="shared" si="76"/>
        <v>52.780000000000015</v>
      </c>
      <c r="M113" s="124">
        <f t="shared" si="77"/>
        <v>28.54</v>
      </c>
      <c r="N113" s="124"/>
      <c r="O113" s="124"/>
      <c r="P113" s="124"/>
      <c r="Q113" s="124"/>
      <c r="R113" s="124">
        <v>206</v>
      </c>
      <c r="S113" s="124">
        <f t="shared" si="78"/>
        <v>151.80000000000007</v>
      </c>
      <c r="T113" s="124">
        <f t="shared" si="79"/>
        <v>34.47999999999999</v>
      </c>
      <c r="U113" s="124">
        <f t="shared" si="80"/>
        <v>39.719999999999985</v>
      </c>
      <c r="V113" s="124"/>
      <c r="W113" s="124">
        <f t="shared" si="81"/>
        <v>151.80000000000007</v>
      </c>
      <c r="X113" s="124">
        <f t="shared" si="82"/>
        <v>34.47999999999999</v>
      </c>
      <c r="Y113" s="124">
        <f t="shared" si="83"/>
        <v>39.719999999999985</v>
      </c>
      <c r="Z113" s="124"/>
      <c r="AA113" s="124">
        <f t="shared" si="84"/>
        <v>121.79999999999998</v>
      </c>
      <c r="AB113" s="124">
        <f t="shared" si="85"/>
        <v>29.359999999999992</v>
      </c>
      <c r="AC113" s="124">
        <f t="shared" si="86"/>
        <v>19.359999999999992</v>
      </c>
    </row>
    <row r="114" spans="2:29" x14ac:dyDescent="0.4">
      <c r="B114">
        <v>207</v>
      </c>
      <c r="C114" s="124">
        <f t="shared" si="69"/>
        <v>461.89999999999992</v>
      </c>
      <c r="D114" s="124">
        <f t="shared" si="70"/>
        <v>122.80000000000004</v>
      </c>
      <c r="E114" s="124">
        <f t="shared" si="71"/>
        <v>93.960000000000008</v>
      </c>
      <c r="F114" s="124"/>
      <c r="G114" s="124">
        <f t="shared" si="72"/>
        <v>379.79999999999984</v>
      </c>
      <c r="H114" s="124">
        <f t="shared" si="73"/>
        <v>102.09999999999998</v>
      </c>
      <c r="I114" s="124">
        <f t="shared" si="74"/>
        <v>93.960000000000008</v>
      </c>
      <c r="J114" s="124"/>
      <c r="K114" s="124">
        <f t="shared" si="75"/>
        <v>226.30000000000004</v>
      </c>
      <c r="L114" s="124">
        <f t="shared" si="76"/>
        <v>52.910000000000018</v>
      </c>
      <c r="M114" s="124">
        <f t="shared" si="77"/>
        <v>28.63</v>
      </c>
      <c r="N114" s="124"/>
      <c r="O114" s="124"/>
      <c r="P114" s="124"/>
      <c r="Q114" s="124"/>
      <c r="R114" s="124">
        <v>207</v>
      </c>
      <c r="S114" s="124">
        <f t="shared" si="78"/>
        <v>152.10000000000008</v>
      </c>
      <c r="T114" s="124">
        <f t="shared" si="79"/>
        <v>34.559999999999988</v>
      </c>
      <c r="U114" s="124">
        <f t="shared" si="80"/>
        <v>39.839999999999982</v>
      </c>
      <c r="V114" s="124"/>
      <c r="W114" s="124">
        <f t="shared" si="81"/>
        <v>152.10000000000008</v>
      </c>
      <c r="X114" s="124">
        <f t="shared" si="82"/>
        <v>34.559999999999988</v>
      </c>
      <c r="Y114" s="124">
        <f t="shared" si="83"/>
        <v>39.839999999999982</v>
      </c>
      <c r="Z114" s="124"/>
      <c r="AA114" s="124">
        <f t="shared" si="84"/>
        <v>122.09999999999998</v>
      </c>
      <c r="AB114" s="124">
        <f t="shared" si="85"/>
        <v>29.419999999999991</v>
      </c>
      <c r="AC114" s="124">
        <f t="shared" si="86"/>
        <v>19.419999999999991</v>
      </c>
    </row>
    <row r="115" spans="2:29" x14ac:dyDescent="0.4">
      <c r="B115">
        <v>208</v>
      </c>
      <c r="C115" s="124">
        <f t="shared" si="69"/>
        <v>463.59999999999991</v>
      </c>
      <c r="D115" s="124">
        <f t="shared" si="70"/>
        <v>123.20000000000005</v>
      </c>
      <c r="E115" s="124">
        <f t="shared" si="71"/>
        <v>94.240000000000009</v>
      </c>
      <c r="F115" s="124"/>
      <c r="G115" s="124">
        <f t="shared" si="72"/>
        <v>381.19999999999982</v>
      </c>
      <c r="H115" s="124">
        <f t="shared" si="73"/>
        <v>102.39999999999998</v>
      </c>
      <c r="I115" s="124">
        <f t="shared" si="74"/>
        <v>94.240000000000009</v>
      </c>
      <c r="J115" s="124"/>
      <c r="K115" s="124">
        <f t="shared" si="75"/>
        <v>227.20000000000005</v>
      </c>
      <c r="L115" s="124">
        <f t="shared" si="76"/>
        <v>53.04000000000002</v>
      </c>
      <c r="M115" s="124">
        <f t="shared" si="77"/>
        <v>28.72</v>
      </c>
      <c r="N115" s="124"/>
      <c r="O115" s="124"/>
      <c r="P115" s="124"/>
      <c r="Q115" s="124"/>
      <c r="R115" s="124">
        <v>208</v>
      </c>
      <c r="S115" s="124">
        <f t="shared" si="78"/>
        <v>152.40000000000009</v>
      </c>
      <c r="T115" s="124">
        <f t="shared" si="79"/>
        <v>34.639999999999986</v>
      </c>
      <c r="U115" s="124">
        <f t="shared" si="80"/>
        <v>39.95999999999998</v>
      </c>
      <c r="V115" s="124"/>
      <c r="W115" s="124">
        <f t="shared" si="81"/>
        <v>152.40000000000009</v>
      </c>
      <c r="X115" s="124">
        <f t="shared" si="82"/>
        <v>34.639999999999986</v>
      </c>
      <c r="Y115" s="124">
        <f t="shared" si="83"/>
        <v>39.95999999999998</v>
      </c>
      <c r="Z115" s="124"/>
      <c r="AA115" s="124">
        <f t="shared" si="84"/>
        <v>122.39999999999998</v>
      </c>
      <c r="AB115" s="124">
        <f t="shared" si="85"/>
        <v>29.47999999999999</v>
      </c>
      <c r="AC115" s="124">
        <f t="shared" si="86"/>
        <v>19.47999999999999</v>
      </c>
    </row>
    <row r="116" spans="2:29" x14ac:dyDescent="0.4">
      <c r="B116">
        <v>209</v>
      </c>
      <c r="C116" s="124">
        <f t="shared" si="69"/>
        <v>465.2999999999999</v>
      </c>
      <c r="D116" s="124">
        <f t="shared" si="70"/>
        <v>123.60000000000005</v>
      </c>
      <c r="E116" s="124">
        <f t="shared" si="71"/>
        <v>94.52000000000001</v>
      </c>
      <c r="F116" s="124"/>
      <c r="G116" s="124">
        <f t="shared" si="72"/>
        <v>382.5999999999998</v>
      </c>
      <c r="H116" s="124">
        <f t="shared" si="73"/>
        <v>102.69999999999997</v>
      </c>
      <c r="I116" s="124">
        <f t="shared" si="74"/>
        <v>94.52000000000001</v>
      </c>
      <c r="J116" s="124"/>
      <c r="K116" s="124">
        <f t="shared" si="75"/>
        <v>228.10000000000005</v>
      </c>
      <c r="L116" s="124">
        <f t="shared" si="76"/>
        <v>53.170000000000023</v>
      </c>
      <c r="M116" s="124">
        <f t="shared" si="77"/>
        <v>28.81</v>
      </c>
      <c r="N116" s="124"/>
      <c r="O116" s="124"/>
      <c r="P116" s="124"/>
      <c r="Q116" s="124"/>
      <c r="R116" s="124">
        <v>209</v>
      </c>
      <c r="S116" s="124">
        <f t="shared" si="78"/>
        <v>152.7000000000001</v>
      </c>
      <c r="T116" s="124">
        <f t="shared" si="79"/>
        <v>34.719999999999985</v>
      </c>
      <c r="U116" s="124">
        <f t="shared" si="80"/>
        <v>40.079999999999977</v>
      </c>
      <c r="V116" s="124"/>
      <c r="W116" s="124">
        <f t="shared" si="81"/>
        <v>152.7000000000001</v>
      </c>
      <c r="X116" s="124">
        <f t="shared" si="82"/>
        <v>34.719999999999985</v>
      </c>
      <c r="Y116" s="124">
        <f t="shared" si="83"/>
        <v>40.079999999999977</v>
      </c>
      <c r="Z116" s="124"/>
      <c r="AA116" s="124">
        <f t="shared" si="84"/>
        <v>122.69999999999997</v>
      </c>
      <c r="AB116" s="124">
        <f t="shared" si="85"/>
        <v>29.539999999999988</v>
      </c>
      <c r="AC116" s="124">
        <f t="shared" si="86"/>
        <v>19.539999999999988</v>
      </c>
    </row>
    <row r="117" spans="2:29" x14ac:dyDescent="0.4">
      <c r="B117">
        <v>210</v>
      </c>
      <c r="C117" s="124">
        <f t="shared" si="69"/>
        <v>466.99999999999989</v>
      </c>
      <c r="D117" s="124">
        <f t="shared" si="70"/>
        <v>124.00000000000006</v>
      </c>
      <c r="E117" s="124">
        <f t="shared" si="71"/>
        <v>94.800000000000011</v>
      </c>
      <c r="F117" s="124"/>
      <c r="G117" s="124">
        <f t="shared" si="72"/>
        <v>383.99999999999977</v>
      </c>
      <c r="H117" s="124">
        <f t="shared" si="73"/>
        <v>102.99999999999997</v>
      </c>
      <c r="I117" s="124">
        <f t="shared" si="74"/>
        <v>94.800000000000011</v>
      </c>
      <c r="J117" s="124"/>
      <c r="K117" s="124">
        <f t="shared" si="75"/>
        <v>229.00000000000006</v>
      </c>
      <c r="L117" s="124">
        <f t="shared" si="76"/>
        <v>53.300000000000026</v>
      </c>
      <c r="M117" s="124">
        <f t="shared" si="77"/>
        <v>28.9</v>
      </c>
      <c r="N117" s="124"/>
      <c r="O117" s="124"/>
      <c r="P117" s="124"/>
      <c r="Q117" s="124"/>
      <c r="R117" s="124">
        <v>210</v>
      </c>
      <c r="S117" s="124">
        <f t="shared" si="78"/>
        <v>153.00000000000011</v>
      </c>
      <c r="T117" s="124">
        <f t="shared" si="79"/>
        <v>34.799999999999983</v>
      </c>
      <c r="U117" s="124">
        <f t="shared" si="80"/>
        <v>40.199999999999974</v>
      </c>
      <c r="V117" s="124"/>
      <c r="W117" s="124">
        <f t="shared" si="81"/>
        <v>153.00000000000011</v>
      </c>
      <c r="X117" s="124">
        <f t="shared" si="82"/>
        <v>34.799999999999983</v>
      </c>
      <c r="Y117" s="124">
        <f t="shared" si="83"/>
        <v>40.199999999999974</v>
      </c>
      <c r="Z117" s="124"/>
      <c r="AA117" s="124">
        <f t="shared" si="84"/>
        <v>122.99999999999997</v>
      </c>
      <c r="AB117" s="124">
        <f t="shared" si="85"/>
        <v>29.599999999999987</v>
      </c>
      <c r="AC117" s="124">
        <f t="shared" si="86"/>
        <v>19.599999999999987</v>
      </c>
    </row>
    <row r="118" spans="2:29" x14ac:dyDescent="0.4">
      <c r="B118">
        <v>211</v>
      </c>
      <c r="C118" s="124">
        <f t="shared" si="69"/>
        <v>468.69999999999987</v>
      </c>
      <c r="D118" s="124">
        <f t="shared" si="70"/>
        <v>124.40000000000006</v>
      </c>
      <c r="E118" s="124">
        <f t="shared" si="71"/>
        <v>95.080000000000013</v>
      </c>
      <c r="F118" s="124"/>
      <c r="G118" s="124">
        <f t="shared" si="72"/>
        <v>385.39999999999975</v>
      </c>
      <c r="H118" s="124">
        <f t="shared" si="73"/>
        <v>103.29999999999997</v>
      </c>
      <c r="I118" s="124">
        <f t="shared" si="74"/>
        <v>95.080000000000013</v>
      </c>
      <c r="J118" s="124"/>
      <c r="K118" s="124">
        <f t="shared" si="75"/>
        <v>229.90000000000006</v>
      </c>
      <c r="L118" s="124">
        <f t="shared" si="76"/>
        <v>53.430000000000028</v>
      </c>
      <c r="M118" s="124">
        <f t="shared" si="77"/>
        <v>28.99</v>
      </c>
      <c r="N118" s="124"/>
      <c r="O118" s="124"/>
      <c r="P118" s="124"/>
      <c r="Q118" s="124"/>
      <c r="R118" s="124">
        <v>211</v>
      </c>
      <c r="S118" s="124">
        <f t="shared" si="78"/>
        <v>153.30000000000013</v>
      </c>
      <c r="T118" s="124">
        <f t="shared" si="79"/>
        <v>34.879999999999981</v>
      </c>
      <c r="U118" s="124">
        <f t="shared" si="80"/>
        <v>40.319999999999972</v>
      </c>
      <c r="V118" s="124"/>
      <c r="W118" s="124">
        <f t="shared" si="81"/>
        <v>153.30000000000013</v>
      </c>
      <c r="X118" s="124">
        <f t="shared" si="82"/>
        <v>34.879999999999981</v>
      </c>
      <c r="Y118" s="124">
        <f t="shared" si="83"/>
        <v>40.319999999999972</v>
      </c>
      <c r="Z118" s="124"/>
      <c r="AA118" s="124">
        <f t="shared" si="84"/>
        <v>123.29999999999997</v>
      </c>
      <c r="AB118" s="124">
        <f t="shared" si="85"/>
        <v>29.659999999999986</v>
      </c>
      <c r="AC118" s="124">
        <f t="shared" si="86"/>
        <v>19.659999999999986</v>
      </c>
    </row>
    <row r="119" spans="2:29" x14ac:dyDescent="0.4">
      <c r="B119">
        <v>212</v>
      </c>
      <c r="C119" s="124">
        <f t="shared" si="69"/>
        <v>470.39999999999986</v>
      </c>
      <c r="D119" s="124">
        <f t="shared" si="70"/>
        <v>124.80000000000007</v>
      </c>
      <c r="E119" s="124">
        <f t="shared" si="71"/>
        <v>95.360000000000014</v>
      </c>
      <c r="F119" s="124"/>
      <c r="G119" s="124">
        <f t="shared" si="72"/>
        <v>386.79999999999973</v>
      </c>
      <c r="H119" s="124">
        <f t="shared" si="73"/>
        <v>103.59999999999997</v>
      </c>
      <c r="I119" s="124">
        <f t="shared" si="74"/>
        <v>95.360000000000014</v>
      </c>
      <c r="J119" s="124"/>
      <c r="K119" s="124">
        <f t="shared" si="75"/>
        <v>230.80000000000007</v>
      </c>
      <c r="L119" s="124">
        <f t="shared" si="76"/>
        <v>53.560000000000031</v>
      </c>
      <c r="M119" s="124">
        <f t="shared" si="77"/>
        <v>29.08</v>
      </c>
      <c r="N119" s="124"/>
      <c r="O119" s="124"/>
      <c r="P119" s="124"/>
      <c r="Q119" s="124"/>
      <c r="R119" s="124">
        <v>212</v>
      </c>
      <c r="S119" s="124">
        <f t="shared" si="78"/>
        <v>153.60000000000014</v>
      </c>
      <c r="T119" s="124">
        <f t="shared" si="79"/>
        <v>34.95999999999998</v>
      </c>
      <c r="U119" s="124">
        <f t="shared" si="80"/>
        <v>40.439999999999969</v>
      </c>
      <c r="V119" s="124"/>
      <c r="W119" s="124">
        <f t="shared" si="81"/>
        <v>153.60000000000014</v>
      </c>
      <c r="X119" s="124">
        <f t="shared" si="82"/>
        <v>34.95999999999998</v>
      </c>
      <c r="Y119" s="124">
        <f t="shared" si="83"/>
        <v>40.439999999999969</v>
      </c>
      <c r="Z119" s="124"/>
      <c r="AA119" s="124">
        <f t="shared" si="84"/>
        <v>123.59999999999997</v>
      </c>
      <c r="AB119" s="124">
        <f t="shared" si="85"/>
        <v>29.719999999999985</v>
      </c>
      <c r="AC119" s="124">
        <f t="shared" si="86"/>
        <v>19.719999999999985</v>
      </c>
    </row>
    <row r="120" spans="2:29" x14ac:dyDescent="0.4">
      <c r="B120">
        <v>213</v>
      </c>
      <c r="C120" s="124">
        <f t="shared" si="69"/>
        <v>472.09999999999985</v>
      </c>
      <c r="D120" s="124">
        <f t="shared" si="70"/>
        <v>125.20000000000007</v>
      </c>
      <c r="E120" s="124">
        <f t="shared" si="71"/>
        <v>95.640000000000015</v>
      </c>
      <c r="F120" s="124"/>
      <c r="G120" s="124">
        <f t="shared" si="72"/>
        <v>388.1999999999997</v>
      </c>
      <c r="H120" s="124">
        <f t="shared" si="73"/>
        <v>103.89999999999996</v>
      </c>
      <c r="I120" s="124">
        <f t="shared" si="74"/>
        <v>95.640000000000015</v>
      </c>
      <c r="J120" s="124"/>
      <c r="K120" s="124">
        <f t="shared" si="75"/>
        <v>231.70000000000007</v>
      </c>
      <c r="L120" s="124">
        <f t="shared" si="76"/>
        <v>53.690000000000033</v>
      </c>
      <c r="M120" s="124">
        <f t="shared" si="77"/>
        <v>29.169999999999998</v>
      </c>
      <c r="N120" s="124"/>
      <c r="O120" s="124"/>
      <c r="P120" s="124"/>
      <c r="Q120" s="124"/>
      <c r="R120" s="124">
        <v>213</v>
      </c>
      <c r="S120" s="124">
        <f t="shared" si="78"/>
        <v>153.90000000000015</v>
      </c>
      <c r="T120" s="124">
        <f t="shared" si="79"/>
        <v>35.039999999999978</v>
      </c>
      <c r="U120" s="124">
        <f t="shared" si="80"/>
        <v>40.559999999999967</v>
      </c>
      <c r="V120" s="124"/>
      <c r="W120" s="124">
        <f t="shared" si="81"/>
        <v>153.90000000000015</v>
      </c>
      <c r="X120" s="124">
        <f t="shared" si="82"/>
        <v>35.039999999999978</v>
      </c>
      <c r="Y120" s="124">
        <f t="shared" si="83"/>
        <v>40.559999999999967</v>
      </c>
      <c r="Z120" s="124"/>
      <c r="AA120" s="124">
        <f t="shared" si="84"/>
        <v>123.89999999999996</v>
      </c>
      <c r="AB120" s="124">
        <f t="shared" si="85"/>
        <v>29.779999999999983</v>
      </c>
      <c r="AC120" s="124">
        <f t="shared" si="86"/>
        <v>19.779999999999983</v>
      </c>
    </row>
    <row r="121" spans="2:29" x14ac:dyDescent="0.4">
      <c r="B121">
        <v>214</v>
      </c>
      <c r="C121" s="124">
        <f t="shared" si="69"/>
        <v>473.79999999999984</v>
      </c>
      <c r="D121" s="124">
        <f t="shared" si="70"/>
        <v>125.60000000000008</v>
      </c>
      <c r="E121" s="124">
        <f t="shared" si="71"/>
        <v>95.920000000000016</v>
      </c>
      <c r="F121" s="124"/>
      <c r="G121" s="124">
        <f t="shared" si="72"/>
        <v>389.59999999999968</v>
      </c>
      <c r="H121" s="124">
        <f t="shared" si="73"/>
        <v>104.19999999999996</v>
      </c>
      <c r="I121" s="124">
        <f t="shared" si="74"/>
        <v>95.920000000000016</v>
      </c>
      <c r="J121" s="124"/>
      <c r="K121" s="124">
        <f t="shared" si="75"/>
        <v>232.60000000000008</v>
      </c>
      <c r="L121" s="124">
        <f t="shared" si="76"/>
        <v>53.820000000000036</v>
      </c>
      <c r="M121" s="124">
        <f t="shared" si="77"/>
        <v>29.259999999999998</v>
      </c>
      <c r="N121" s="124"/>
      <c r="O121" s="124"/>
      <c r="P121" s="124"/>
      <c r="Q121" s="124"/>
      <c r="R121" s="124">
        <v>214</v>
      </c>
      <c r="S121" s="124">
        <f t="shared" si="78"/>
        <v>154.20000000000016</v>
      </c>
      <c r="T121" s="124">
        <f t="shared" si="79"/>
        <v>35.119999999999976</v>
      </c>
      <c r="U121" s="124">
        <f t="shared" si="80"/>
        <v>40.679999999999964</v>
      </c>
      <c r="V121" s="124"/>
      <c r="W121" s="124">
        <f t="shared" si="81"/>
        <v>154.20000000000016</v>
      </c>
      <c r="X121" s="124">
        <f t="shared" si="82"/>
        <v>35.119999999999976</v>
      </c>
      <c r="Y121" s="124">
        <f t="shared" si="83"/>
        <v>40.679999999999964</v>
      </c>
      <c r="Z121" s="124"/>
      <c r="AA121" s="124">
        <f t="shared" si="84"/>
        <v>124.19999999999996</v>
      </c>
      <c r="AB121" s="124">
        <f t="shared" si="85"/>
        <v>29.839999999999982</v>
      </c>
      <c r="AC121" s="124">
        <f t="shared" si="86"/>
        <v>19.839999999999982</v>
      </c>
    </row>
    <row r="122" spans="2:29" x14ac:dyDescent="0.4">
      <c r="B122">
        <v>215</v>
      </c>
      <c r="C122" s="124">
        <f t="shared" si="69"/>
        <v>475.49999999999983</v>
      </c>
      <c r="D122" s="124">
        <f t="shared" si="70"/>
        <v>126.00000000000009</v>
      </c>
      <c r="E122" s="124">
        <f t="shared" si="71"/>
        <v>96.200000000000017</v>
      </c>
      <c r="F122" s="124"/>
      <c r="G122" s="124">
        <f t="shared" si="72"/>
        <v>390.99999999999966</v>
      </c>
      <c r="H122" s="124">
        <f t="shared" si="73"/>
        <v>104.49999999999996</v>
      </c>
      <c r="I122" s="124">
        <f t="shared" si="74"/>
        <v>96.200000000000017</v>
      </c>
      <c r="J122" s="124"/>
      <c r="K122" s="124">
        <f t="shared" si="75"/>
        <v>233.50000000000009</v>
      </c>
      <c r="L122" s="124">
        <f t="shared" si="76"/>
        <v>53.950000000000038</v>
      </c>
      <c r="M122" s="124">
        <f t="shared" si="77"/>
        <v>29.349999999999998</v>
      </c>
      <c r="N122" s="124"/>
      <c r="O122" s="124"/>
      <c r="P122" s="124"/>
      <c r="Q122" s="124"/>
      <c r="R122" s="124">
        <v>215</v>
      </c>
      <c r="S122" s="124">
        <f t="shared" si="78"/>
        <v>154.50000000000017</v>
      </c>
      <c r="T122" s="124">
        <f t="shared" si="79"/>
        <v>35.199999999999974</v>
      </c>
      <c r="U122" s="124">
        <f t="shared" si="80"/>
        <v>40.799999999999962</v>
      </c>
      <c r="V122" s="124"/>
      <c r="W122" s="124">
        <f t="shared" si="81"/>
        <v>154.50000000000017</v>
      </c>
      <c r="X122" s="124">
        <f t="shared" si="82"/>
        <v>35.199999999999974</v>
      </c>
      <c r="Y122" s="124">
        <f t="shared" si="83"/>
        <v>40.799999999999962</v>
      </c>
      <c r="Z122" s="124"/>
      <c r="AA122" s="124">
        <f t="shared" si="84"/>
        <v>124.49999999999996</v>
      </c>
      <c r="AB122" s="124">
        <f t="shared" si="85"/>
        <v>29.899999999999981</v>
      </c>
      <c r="AC122" s="124">
        <f t="shared" si="86"/>
        <v>19.899999999999981</v>
      </c>
    </row>
    <row r="123" spans="2:29" x14ac:dyDescent="0.4">
      <c r="B123">
        <v>216</v>
      </c>
      <c r="C123" s="124">
        <f t="shared" si="69"/>
        <v>477.19999999999982</v>
      </c>
      <c r="D123" s="124">
        <f t="shared" si="70"/>
        <v>126.40000000000009</v>
      </c>
      <c r="E123" s="124">
        <f t="shared" si="71"/>
        <v>96.480000000000018</v>
      </c>
      <c r="F123" s="124"/>
      <c r="G123" s="124">
        <f t="shared" si="72"/>
        <v>392.39999999999964</v>
      </c>
      <c r="H123" s="124">
        <f t="shared" si="73"/>
        <v>104.79999999999995</v>
      </c>
      <c r="I123" s="124">
        <f t="shared" si="74"/>
        <v>96.480000000000018</v>
      </c>
      <c r="J123" s="124"/>
      <c r="K123" s="124">
        <f t="shared" si="75"/>
        <v>234.40000000000009</v>
      </c>
      <c r="L123" s="124">
        <f t="shared" si="76"/>
        <v>54.080000000000041</v>
      </c>
      <c r="M123" s="124">
        <f t="shared" si="77"/>
        <v>29.439999999999998</v>
      </c>
      <c r="N123" s="124"/>
      <c r="O123" s="124"/>
      <c r="P123" s="124"/>
      <c r="Q123" s="124"/>
      <c r="R123" s="124">
        <v>216</v>
      </c>
      <c r="S123" s="124">
        <f t="shared" si="78"/>
        <v>154.80000000000018</v>
      </c>
      <c r="T123" s="124">
        <f t="shared" si="79"/>
        <v>35.279999999999973</v>
      </c>
      <c r="U123" s="124">
        <f t="shared" si="80"/>
        <v>40.919999999999959</v>
      </c>
      <c r="V123" s="124"/>
      <c r="W123" s="124">
        <f t="shared" si="81"/>
        <v>154.80000000000018</v>
      </c>
      <c r="X123" s="124">
        <f t="shared" si="82"/>
        <v>35.279999999999973</v>
      </c>
      <c r="Y123" s="124">
        <f t="shared" si="83"/>
        <v>40.919999999999959</v>
      </c>
      <c r="Z123" s="124"/>
      <c r="AA123" s="124">
        <f t="shared" si="84"/>
        <v>124.79999999999995</v>
      </c>
      <c r="AB123" s="124">
        <f t="shared" si="85"/>
        <v>29.95999999999998</v>
      </c>
      <c r="AC123" s="124">
        <f t="shared" si="86"/>
        <v>19.95999999999998</v>
      </c>
    </row>
    <row r="124" spans="2:29" x14ac:dyDescent="0.4">
      <c r="B124">
        <v>217</v>
      </c>
      <c r="C124" s="124">
        <f t="shared" si="69"/>
        <v>478.89999999999981</v>
      </c>
      <c r="D124" s="124">
        <f t="shared" si="70"/>
        <v>126.8000000000001</v>
      </c>
      <c r="E124" s="124">
        <f t="shared" si="71"/>
        <v>96.760000000000019</v>
      </c>
      <c r="F124" s="124"/>
      <c r="G124" s="124">
        <f t="shared" si="72"/>
        <v>393.79999999999961</v>
      </c>
      <c r="H124" s="124">
        <f t="shared" si="73"/>
        <v>105.09999999999995</v>
      </c>
      <c r="I124" s="124">
        <f t="shared" si="74"/>
        <v>96.760000000000019</v>
      </c>
      <c r="J124" s="124"/>
      <c r="K124" s="124">
        <f t="shared" si="75"/>
        <v>235.3000000000001</v>
      </c>
      <c r="L124" s="124">
        <f t="shared" si="76"/>
        <v>54.210000000000043</v>
      </c>
      <c r="M124" s="124">
        <f t="shared" si="77"/>
        <v>29.529999999999998</v>
      </c>
      <c r="N124" s="124"/>
      <c r="O124" s="124"/>
      <c r="P124" s="124"/>
      <c r="Q124" s="124"/>
      <c r="R124" s="124">
        <v>217</v>
      </c>
      <c r="S124" s="124">
        <f t="shared" si="78"/>
        <v>155.10000000000019</v>
      </c>
      <c r="T124" s="124">
        <f t="shared" si="79"/>
        <v>35.359999999999971</v>
      </c>
      <c r="U124" s="124">
        <f t="shared" si="80"/>
        <v>41.039999999999957</v>
      </c>
      <c r="V124" s="124"/>
      <c r="W124" s="124">
        <f t="shared" si="81"/>
        <v>155.10000000000019</v>
      </c>
      <c r="X124" s="124">
        <f t="shared" si="82"/>
        <v>35.359999999999971</v>
      </c>
      <c r="Y124" s="124">
        <f t="shared" si="83"/>
        <v>41.039999999999957</v>
      </c>
      <c r="Z124" s="124"/>
      <c r="AA124" s="124">
        <f t="shared" si="84"/>
        <v>125.09999999999995</v>
      </c>
      <c r="AB124" s="124">
        <f t="shared" si="85"/>
        <v>30.019999999999978</v>
      </c>
      <c r="AC124" s="124">
        <f t="shared" si="86"/>
        <v>20.019999999999978</v>
      </c>
    </row>
    <row r="125" spans="2:29" x14ac:dyDescent="0.4">
      <c r="B125">
        <v>218</v>
      </c>
      <c r="C125" s="124">
        <f t="shared" si="69"/>
        <v>480.5999999999998</v>
      </c>
      <c r="D125" s="124">
        <f t="shared" si="70"/>
        <v>127.2000000000001</v>
      </c>
      <c r="E125" s="124">
        <f t="shared" si="71"/>
        <v>97.04000000000002</v>
      </c>
      <c r="F125" s="124"/>
      <c r="G125" s="124">
        <f t="shared" si="72"/>
        <v>395.19999999999959</v>
      </c>
      <c r="H125" s="124">
        <f t="shared" si="73"/>
        <v>105.39999999999995</v>
      </c>
      <c r="I125" s="124">
        <f t="shared" si="74"/>
        <v>97.04000000000002</v>
      </c>
      <c r="J125" s="124"/>
      <c r="K125" s="124">
        <f t="shared" si="75"/>
        <v>236.2000000000001</v>
      </c>
      <c r="L125" s="124">
        <f t="shared" si="76"/>
        <v>54.340000000000046</v>
      </c>
      <c r="M125" s="124">
        <f t="shared" si="77"/>
        <v>29.619999999999997</v>
      </c>
      <c r="N125" s="124"/>
      <c r="O125" s="124"/>
      <c r="P125" s="124"/>
      <c r="Q125" s="124"/>
      <c r="R125" s="124">
        <v>218</v>
      </c>
      <c r="S125" s="124">
        <f t="shared" si="78"/>
        <v>155.4000000000002</v>
      </c>
      <c r="T125" s="124">
        <f t="shared" si="79"/>
        <v>35.439999999999969</v>
      </c>
      <c r="U125" s="124">
        <f t="shared" si="80"/>
        <v>41.159999999999954</v>
      </c>
      <c r="V125" s="124"/>
      <c r="W125" s="124">
        <f t="shared" si="81"/>
        <v>155.4000000000002</v>
      </c>
      <c r="X125" s="124">
        <f t="shared" si="82"/>
        <v>35.439999999999969</v>
      </c>
      <c r="Y125" s="124">
        <f t="shared" si="83"/>
        <v>41.159999999999954</v>
      </c>
      <c r="Z125" s="124"/>
      <c r="AA125" s="124">
        <f t="shared" si="84"/>
        <v>125.39999999999995</v>
      </c>
      <c r="AB125" s="124">
        <f t="shared" si="85"/>
        <v>30.079999999999977</v>
      </c>
      <c r="AC125" s="124">
        <f t="shared" si="86"/>
        <v>20.079999999999977</v>
      </c>
    </row>
    <row r="126" spans="2:29" x14ac:dyDescent="0.4">
      <c r="B126">
        <v>219</v>
      </c>
      <c r="C126" s="124">
        <f t="shared" si="69"/>
        <v>482.29999999999978</v>
      </c>
      <c r="D126" s="124">
        <f t="shared" si="70"/>
        <v>127.60000000000011</v>
      </c>
      <c r="E126" s="124">
        <f t="shared" si="71"/>
        <v>97.320000000000022</v>
      </c>
      <c r="F126" s="124"/>
      <c r="G126" s="124">
        <f t="shared" si="72"/>
        <v>396.59999999999957</v>
      </c>
      <c r="H126" s="124">
        <f t="shared" si="73"/>
        <v>105.69999999999995</v>
      </c>
      <c r="I126" s="124">
        <f t="shared" si="74"/>
        <v>97.320000000000022</v>
      </c>
      <c r="J126" s="124"/>
      <c r="K126" s="124">
        <f t="shared" si="75"/>
        <v>237.10000000000011</v>
      </c>
      <c r="L126" s="124">
        <f t="shared" si="76"/>
        <v>54.470000000000049</v>
      </c>
      <c r="M126" s="124">
        <f t="shared" si="77"/>
        <v>29.709999999999997</v>
      </c>
      <c r="N126" s="124"/>
      <c r="O126" s="124"/>
      <c r="P126" s="124"/>
      <c r="Q126" s="124"/>
      <c r="R126" s="124">
        <v>219</v>
      </c>
      <c r="S126" s="124">
        <f t="shared" si="78"/>
        <v>155.70000000000022</v>
      </c>
      <c r="T126" s="124">
        <f t="shared" si="79"/>
        <v>35.519999999999968</v>
      </c>
      <c r="U126" s="124">
        <f t="shared" si="80"/>
        <v>41.279999999999951</v>
      </c>
      <c r="V126" s="124"/>
      <c r="W126" s="124">
        <f t="shared" si="81"/>
        <v>155.70000000000022</v>
      </c>
      <c r="X126" s="124">
        <f t="shared" si="82"/>
        <v>35.519999999999968</v>
      </c>
      <c r="Y126" s="124">
        <f t="shared" si="83"/>
        <v>41.279999999999951</v>
      </c>
      <c r="Z126" s="124"/>
      <c r="AA126" s="124">
        <f t="shared" si="84"/>
        <v>125.69999999999995</v>
      </c>
      <c r="AB126" s="124">
        <f t="shared" si="85"/>
        <v>30.139999999999976</v>
      </c>
      <c r="AC126" s="124">
        <f t="shared" si="86"/>
        <v>20.139999999999976</v>
      </c>
    </row>
    <row r="127" spans="2:29" x14ac:dyDescent="0.4">
      <c r="B127">
        <v>220</v>
      </c>
      <c r="C127" s="124">
        <f t="shared" si="69"/>
        <v>483.99999999999977</v>
      </c>
      <c r="D127" s="124">
        <f t="shared" si="70"/>
        <v>128.00000000000011</v>
      </c>
      <c r="E127" s="124">
        <f t="shared" si="71"/>
        <v>97.600000000000023</v>
      </c>
      <c r="F127" s="124"/>
      <c r="G127" s="124">
        <f t="shared" si="72"/>
        <v>397.99999999999955</v>
      </c>
      <c r="H127" s="124">
        <f t="shared" si="73"/>
        <v>105.99999999999994</v>
      </c>
      <c r="I127" s="124">
        <f t="shared" si="74"/>
        <v>97.600000000000023</v>
      </c>
      <c r="J127" s="124"/>
      <c r="K127" s="124">
        <f t="shared" si="75"/>
        <v>238.00000000000011</v>
      </c>
      <c r="L127" s="124">
        <f t="shared" si="76"/>
        <v>54.600000000000051</v>
      </c>
      <c r="M127" s="124">
        <f t="shared" si="77"/>
        <v>29.799999999999997</v>
      </c>
      <c r="N127" s="124"/>
      <c r="O127" s="124"/>
      <c r="P127" s="124"/>
      <c r="Q127" s="124"/>
      <c r="R127" s="124">
        <v>220</v>
      </c>
      <c r="S127" s="124">
        <f t="shared" si="78"/>
        <v>156.00000000000023</v>
      </c>
      <c r="T127" s="124">
        <f t="shared" si="79"/>
        <v>35.599999999999966</v>
      </c>
      <c r="U127" s="124">
        <f t="shared" si="80"/>
        <v>41.399999999999949</v>
      </c>
      <c r="V127" s="124"/>
      <c r="W127" s="124">
        <f t="shared" si="81"/>
        <v>156.00000000000023</v>
      </c>
      <c r="X127" s="124">
        <f t="shared" si="82"/>
        <v>35.599999999999966</v>
      </c>
      <c r="Y127" s="124">
        <f t="shared" si="83"/>
        <v>41.399999999999949</v>
      </c>
      <c r="Z127" s="124"/>
      <c r="AA127" s="124">
        <f t="shared" si="84"/>
        <v>125.99999999999994</v>
      </c>
      <c r="AB127" s="124">
        <f t="shared" si="85"/>
        <v>30.199999999999974</v>
      </c>
      <c r="AC127" s="124">
        <f t="shared" si="86"/>
        <v>20.199999999999974</v>
      </c>
    </row>
    <row r="128" spans="2:29" x14ac:dyDescent="0.4">
      <c r="B128">
        <v>221</v>
      </c>
      <c r="C128" s="124">
        <f t="shared" si="69"/>
        <v>485.69999999999976</v>
      </c>
      <c r="D128" s="124">
        <f t="shared" si="70"/>
        <v>128.40000000000012</v>
      </c>
      <c r="E128" s="124">
        <f t="shared" si="71"/>
        <v>97.880000000000024</v>
      </c>
      <c r="F128" s="124"/>
      <c r="G128" s="124">
        <f t="shared" si="72"/>
        <v>399.39999999999952</v>
      </c>
      <c r="H128" s="124">
        <f t="shared" si="73"/>
        <v>106.29999999999994</v>
      </c>
      <c r="I128" s="124">
        <f t="shared" si="74"/>
        <v>97.880000000000024</v>
      </c>
      <c r="J128" s="124"/>
      <c r="K128" s="124">
        <f t="shared" si="75"/>
        <v>238.90000000000012</v>
      </c>
      <c r="L128" s="124">
        <f t="shared" si="76"/>
        <v>54.730000000000054</v>
      </c>
      <c r="M128" s="124">
        <f t="shared" si="77"/>
        <v>29.889999999999997</v>
      </c>
      <c r="N128" s="124"/>
      <c r="O128" s="124"/>
      <c r="P128" s="124"/>
      <c r="Q128" s="124"/>
      <c r="R128" s="124">
        <v>221</v>
      </c>
      <c r="S128" s="124">
        <f t="shared" si="78"/>
        <v>156.30000000000024</v>
      </c>
      <c r="T128" s="124">
        <f t="shared" si="79"/>
        <v>35.679999999999964</v>
      </c>
      <c r="U128" s="124">
        <f t="shared" si="80"/>
        <v>41.519999999999946</v>
      </c>
      <c r="V128" s="124"/>
      <c r="W128" s="124">
        <f t="shared" si="81"/>
        <v>156.30000000000024</v>
      </c>
      <c r="X128" s="124">
        <f t="shared" si="82"/>
        <v>35.679999999999964</v>
      </c>
      <c r="Y128" s="124">
        <f t="shared" si="83"/>
        <v>41.519999999999946</v>
      </c>
      <c r="Z128" s="124"/>
      <c r="AA128" s="124">
        <f t="shared" si="84"/>
        <v>126.29999999999994</v>
      </c>
      <c r="AB128" s="124">
        <f t="shared" si="85"/>
        <v>30.259999999999973</v>
      </c>
      <c r="AC128" s="124">
        <f t="shared" si="86"/>
        <v>20.259999999999973</v>
      </c>
    </row>
    <row r="129" spans="2:29" x14ac:dyDescent="0.4">
      <c r="B129">
        <v>222</v>
      </c>
      <c r="C129" s="124">
        <f t="shared" si="69"/>
        <v>487.39999999999975</v>
      </c>
      <c r="D129" s="124">
        <f t="shared" si="70"/>
        <v>128.80000000000013</v>
      </c>
      <c r="E129" s="124">
        <f t="shared" si="71"/>
        <v>98.160000000000025</v>
      </c>
      <c r="F129" s="124"/>
      <c r="G129" s="124">
        <f t="shared" si="72"/>
        <v>400.7999999999995</v>
      </c>
      <c r="H129" s="124">
        <f t="shared" si="73"/>
        <v>106.59999999999994</v>
      </c>
      <c r="I129" s="124">
        <f t="shared" si="74"/>
        <v>98.160000000000025</v>
      </c>
      <c r="J129" s="124"/>
      <c r="K129" s="124">
        <f t="shared" si="75"/>
        <v>239.80000000000013</v>
      </c>
      <c r="L129" s="124">
        <f t="shared" si="76"/>
        <v>54.860000000000056</v>
      </c>
      <c r="M129" s="124">
        <f t="shared" si="77"/>
        <v>29.979999999999997</v>
      </c>
      <c r="N129" s="124"/>
      <c r="O129" s="124"/>
      <c r="P129" s="124"/>
      <c r="Q129" s="124"/>
      <c r="R129" s="124">
        <v>222</v>
      </c>
      <c r="S129" s="124">
        <f t="shared" si="78"/>
        <v>156.60000000000025</v>
      </c>
      <c r="T129" s="124">
        <f t="shared" si="79"/>
        <v>35.759999999999962</v>
      </c>
      <c r="U129" s="124">
        <f t="shared" si="80"/>
        <v>41.639999999999944</v>
      </c>
      <c r="V129" s="124"/>
      <c r="W129" s="124">
        <f t="shared" si="81"/>
        <v>156.60000000000025</v>
      </c>
      <c r="X129" s="124">
        <f t="shared" si="82"/>
        <v>35.759999999999962</v>
      </c>
      <c r="Y129" s="124">
        <f t="shared" si="83"/>
        <v>41.639999999999944</v>
      </c>
      <c r="Z129" s="124"/>
      <c r="AA129" s="124">
        <f t="shared" si="84"/>
        <v>126.59999999999994</v>
      </c>
      <c r="AB129" s="124">
        <f t="shared" si="85"/>
        <v>30.319999999999972</v>
      </c>
      <c r="AC129" s="124">
        <f t="shared" si="86"/>
        <v>20.319999999999972</v>
      </c>
    </row>
    <row r="130" spans="2:29" x14ac:dyDescent="0.4">
      <c r="B130">
        <v>223</v>
      </c>
      <c r="C130" s="124">
        <f t="shared" si="69"/>
        <v>489.09999999999974</v>
      </c>
      <c r="D130" s="124">
        <f t="shared" si="70"/>
        <v>129.20000000000013</v>
      </c>
      <c r="E130" s="124">
        <f t="shared" si="71"/>
        <v>98.440000000000026</v>
      </c>
      <c r="F130" s="124"/>
      <c r="G130" s="124">
        <f t="shared" si="72"/>
        <v>402.19999999999948</v>
      </c>
      <c r="H130" s="124">
        <f t="shared" si="73"/>
        <v>106.89999999999993</v>
      </c>
      <c r="I130" s="124">
        <f t="shared" si="74"/>
        <v>98.440000000000026</v>
      </c>
      <c r="J130" s="124"/>
      <c r="K130" s="124">
        <f t="shared" si="75"/>
        <v>240.70000000000013</v>
      </c>
      <c r="L130" s="124">
        <f t="shared" si="76"/>
        <v>54.990000000000059</v>
      </c>
      <c r="M130" s="124">
        <f t="shared" si="77"/>
        <v>30.069999999999997</v>
      </c>
      <c r="N130" s="124"/>
      <c r="O130" s="124"/>
      <c r="P130" s="124"/>
      <c r="Q130" s="124"/>
      <c r="R130" s="124">
        <v>223</v>
      </c>
      <c r="S130" s="124">
        <f t="shared" si="78"/>
        <v>156.90000000000026</v>
      </c>
      <c r="T130" s="124">
        <f t="shared" si="79"/>
        <v>35.839999999999961</v>
      </c>
      <c r="U130" s="124">
        <f t="shared" si="80"/>
        <v>41.759999999999941</v>
      </c>
      <c r="V130" s="124"/>
      <c r="W130" s="124">
        <f t="shared" si="81"/>
        <v>156.90000000000026</v>
      </c>
      <c r="X130" s="124">
        <f t="shared" si="82"/>
        <v>35.839999999999961</v>
      </c>
      <c r="Y130" s="124">
        <f t="shared" si="83"/>
        <v>41.759999999999941</v>
      </c>
      <c r="Z130" s="124"/>
      <c r="AA130" s="124">
        <f t="shared" si="84"/>
        <v>126.89999999999993</v>
      </c>
      <c r="AB130" s="124">
        <f t="shared" si="85"/>
        <v>30.379999999999971</v>
      </c>
      <c r="AC130" s="124">
        <f t="shared" si="86"/>
        <v>20.379999999999971</v>
      </c>
    </row>
    <row r="131" spans="2:29" x14ac:dyDescent="0.4">
      <c r="B131">
        <v>224</v>
      </c>
      <c r="C131" s="124">
        <f t="shared" si="69"/>
        <v>490.79999999999973</v>
      </c>
      <c r="D131" s="124">
        <f t="shared" si="70"/>
        <v>129.60000000000014</v>
      </c>
      <c r="E131" s="124">
        <f t="shared" si="71"/>
        <v>98.720000000000027</v>
      </c>
      <c r="F131" s="124"/>
      <c r="G131" s="124">
        <f t="shared" si="72"/>
        <v>403.59999999999945</v>
      </c>
      <c r="H131" s="124">
        <f t="shared" si="73"/>
        <v>107.19999999999993</v>
      </c>
      <c r="I131" s="124">
        <f t="shared" si="74"/>
        <v>98.720000000000027</v>
      </c>
      <c r="J131" s="124"/>
      <c r="K131" s="124">
        <f t="shared" si="75"/>
        <v>241.60000000000014</v>
      </c>
      <c r="L131" s="124">
        <f t="shared" si="76"/>
        <v>55.120000000000061</v>
      </c>
      <c r="M131" s="124">
        <f t="shared" si="77"/>
        <v>30.159999999999997</v>
      </c>
      <c r="N131" s="124"/>
      <c r="O131" s="124"/>
      <c r="P131" s="124"/>
      <c r="Q131" s="124"/>
      <c r="R131" s="124">
        <v>224</v>
      </c>
      <c r="S131" s="124">
        <f t="shared" si="78"/>
        <v>157.20000000000027</v>
      </c>
      <c r="T131" s="124">
        <f t="shared" si="79"/>
        <v>35.919999999999959</v>
      </c>
      <c r="U131" s="124">
        <f t="shared" si="80"/>
        <v>41.879999999999939</v>
      </c>
      <c r="V131" s="124"/>
      <c r="W131" s="124">
        <f t="shared" si="81"/>
        <v>157.20000000000027</v>
      </c>
      <c r="X131" s="124">
        <f t="shared" si="82"/>
        <v>35.919999999999959</v>
      </c>
      <c r="Y131" s="124">
        <f t="shared" si="83"/>
        <v>41.879999999999939</v>
      </c>
      <c r="Z131" s="124"/>
      <c r="AA131" s="124">
        <f t="shared" si="84"/>
        <v>127.19999999999993</v>
      </c>
      <c r="AB131" s="124">
        <f t="shared" si="85"/>
        <v>30.439999999999969</v>
      </c>
      <c r="AC131" s="124">
        <f t="shared" si="86"/>
        <v>20.439999999999969</v>
      </c>
    </row>
    <row r="132" spans="2:29" x14ac:dyDescent="0.4">
      <c r="B132">
        <v>225</v>
      </c>
      <c r="C132" s="124">
        <f t="shared" si="69"/>
        <v>492.49999999999972</v>
      </c>
      <c r="D132" s="124">
        <f t="shared" si="70"/>
        <v>130.00000000000014</v>
      </c>
      <c r="E132" s="124">
        <f t="shared" si="71"/>
        <v>99.000000000000028</v>
      </c>
      <c r="F132" s="124"/>
      <c r="G132" s="124">
        <f t="shared" si="72"/>
        <v>404.99999999999943</v>
      </c>
      <c r="H132" s="124">
        <f t="shared" si="73"/>
        <v>107.49999999999993</v>
      </c>
      <c r="I132" s="124">
        <f t="shared" si="74"/>
        <v>99.000000000000028</v>
      </c>
      <c r="J132" s="124"/>
      <c r="K132" s="124">
        <f t="shared" si="75"/>
        <v>242.50000000000014</v>
      </c>
      <c r="L132" s="124">
        <f t="shared" si="76"/>
        <v>55.250000000000064</v>
      </c>
      <c r="M132" s="124">
        <f t="shared" si="77"/>
        <v>30.249999999999996</v>
      </c>
      <c r="N132" s="124"/>
      <c r="O132" s="124"/>
      <c r="P132" s="124"/>
      <c r="Q132" s="124"/>
      <c r="R132" s="124">
        <v>225</v>
      </c>
      <c r="S132" s="124">
        <f t="shared" si="78"/>
        <v>157.50000000000028</v>
      </c>
      <c r="T132" s="124">
        <f t="shared" si="79"/>
        <v>35.999999999999957</v>
      </c>
      <c r="U132" s="124">
        <f t="shared" si="80"/>
        <v>41.999999999999936</v>
      </c>
      <c r="V132" s="124"/>
      <c r="W132" s="124">
        <f t="shared" si="81"/>
        <v>157.50000000000028</v>
      </c>
      <c r="X132" s="124">
        <f t="shared" si="82"/>
        <v>35.999999999999957</v>
      </c>
      <c r="Y132" s="124">
        <f t="shared" si="83"/>
        <v>41.999999999999936</v>
      </c>
      <c r="Z132" s="124"/>
      <c r="AA132" s="124">
        <f t="shared" si="84"/>
        <v>127.49999999999993</v>
      </c>
      <c r="AB132" s="124">
        <f t="shared" si="85"/>
        <v>30.499999999999968</v>
      </c>
      <c r="AC132" s="124">
        <f t="shared" si="86"/>
        <v>20.499999999999968</v>
      </c>
    </row>
    <row r="133" spans="2:29" x14ac:dyDescent="0.4">
      <c r="B133">
        <v>226</v>
      </c>
      <c r="C133" s="124">
        <f t="shared" si="69"/>
        <v>494.1999999999997</v>
      </c>
      <c r="D133" s="124">
        <f t="shared" si="70"/>
        <v>130.40000000000015</v>
      </c>
      <c r="E133" s="124">
        <f t="shared" si="71"/>
        <v>99.28000000000003</v>
      </c>
      <c r="F133" s="124"/>
      <c r="G133" s="124">
        <f t="shared" si="72"/>
        <v>406.39999999999941</v>
      </c>
      <c r="H133" s="124">
        <f t="shared" si="73"/>
        <v>107.79999999999993</v>
      </c>
      <c r="I133" s="124">
        <f t="shared" si="74"/>
        <v>99.28000000000003</v>
      </c>
      <c r="J133" s="124"/>
      <c r="K133" s="124">
        <f t="shared" si="75"/>
        <v>243.40000000000015</v>
      </c>
      <c r="L133" s="124">
        <f t="shared" si="76"/>
        <v>55.380000000000067</v>
      </c>
      <c r="M133" s="124">
        <f t="shared" si="77"/>
        <v>30.339999999999996</v>
      </c>
      <c r="N133" s="124"/>
      <c r="O133" s="124"/>
      <c r="P133" s="124"/>
      <c r="Q133" s="124"/>
      <c r="R133" s="124">
        <v>226</v>
      </c>
      <c r="S133" s="124">
        <f t="shared" si="78"/>
        <v>157.8000000000003</v>
      </c>
      <c r="T133" s="124">
        <f t="shared" si="79"/>
        <v>36.079999999999956</v>
      </c>
      <c r="U133" s="124">
        <f t="shared" si="80"/>
        <v>42.119999999999933</v>
      </c>
      <c r="V133" s="124"/>
      <c r="W133" s="124">
        <f t="shared" si="81"/>
        <v>157.8000000000003</v>
      </c>
      <c r="X133" s="124">
        <f t="shared" si="82"/>
        <v>36.079999999999956</v>
      </c>
      <c r="Y133" s="124">
        <f t="shared" si="83"/>
        <v>42.119999999999933</v>
      </c>
      <c r="Z133" s="124"/>
      <c r="AA133" s="124">
        <f t="shared" si="84"/>
        <v>127.79999999999993</v>
      </c>
      <c r="AB133" s="124">
        <f t="shared" si="85"/>
        <v>30.559999999999967</v>
      </c>
      <c r="AC133" s="124">
        <f t="shared" si="86"/>
        <v>20.559999999999967</v>
      </c>
    </row>
    <row r="134" spans="2:29" x14ac:dyDescent="0.4">
      <c r="B134">
        <v>227</v>
      </c>
      <c r="C134" s="124">
        <f t="shared" si="69"/>
        <v>495.89999999999969</v>
      </c>
      <c r="D134" s="124">
        <f t="shared" si="70"/>
        <v>130.80000000000015</v>
      </c>
      <c r="E134" s="124">
        <f t="shared" si="71"/>
        <v>99.560000000000031</v>
      </c>
      <c r="F134" s="124"/>
      <c r="G134" s="124">
        <f t="shared" si="72"/>
        <v>407.79999999999939</v>
      </c>
      <c r="H134" s="124">
        <f t="shared" si="73"/>
        <v>108.09999999999992</v>
      </c>
      <c r="I134" s="124">
        <f t="shared" si="74"/>
        <v>99.560000000000031</v>
      </c>
      <c r="J134" s="124"/>
      <c r="K134" s="124">
        <f t="shared" si="75"/>
        <v>244.30000000000015</v>
      </c>
      <c r="L134" s="124">
        <f t="shared" si="76"/>
        <v>55.510000000000069</v>
      </c>
      <c r="M134" s="124">
        <f t="shared" si="77"/>
        <v>30.429999999999996</v>
      </c>
      <c r="N134" s="124"/>
      <c r="O134" s="124"/>
      <c r="P134" s="124"/>
      <c r="Q134" s="124"/>
      <c r="R134" s="124">
        <v>227</v>
      </c>
      <c r="S134" s="124">
        <f t="shared" si="78"/>
        <v>158.10000000000031</v>
      </c>
      <c r="T134" s="124">
        <f t="shared" si="79"/>
        <v>36.159999999999954</v>
      </c>
      <c r="U134" s="124">
        <f t="shared" si="80"/>
        <v>42.239999999999931</v>
      </c>
      <c r="V134" s="124"/>
      <c r="W134" s="124">
        <f t="shared" si="81"/>
        <v>158.10000000000031</v>
      </c>
      <c r="X134" s="124">
        <f t="shared" si="82"/>
        <v>36.159999999999954</v>
      </c>
      <c r="Y134" s="124">
        <f t="shared" si="83"/>
        <v>42.239999999999931</v>
      </c>
      <c r="Z134" s="124"/>
      <c r="AA134" s="124">
        <f t="shared" si="84"/>
        <v>128.09999999999994</v>
      </c>
      <c r="AB134" s="124">
        <f t="shared" si="85"/>
        <v>30.619999999999965</v>
      </c>
      <c r="AC134" s="124">
        <f t="shared" si="86"/>
        <v>20.619999999999965</v>
      </c>
    </row>
    <row r="135" spans="2:29" x14ac:dyDescent="0.4">
      <c r="B135">
        <v>228</v>
      </c>
      <c r="C135" s="124">
        <f t="shared" si="69"/>
        <v>497.59999999999968</v>
      </c>
      <c r="D135" s="124">
        <f t="shared" si="70"/>
        <v>131.20000000000016</v>
      </c>
      <c r="E135" s="124">
        <f t="shared" si="71"/>
        <v>99.840000000000032</v>
      </c>
      <c r="F135" s="124"/>
      <c r="G135" s="124">
        <f t="shared" si="72"/>
        <v>409.19999999999936</v>
      </c>
      <c r="H135" s="124">
        <f t="shared" si="73"/>
        <v>108.39999999999992</v>
      </c>
      <c r="I135" s="124">
        <f t="shared" si="74"/>
        <v>99.840000000000032</v>
      </c>
      <c r="J135" s="124"/>
      <c r="K135" s="124">
        <f t="shared" si="75"/>
        <v>245.20000000000016</v>
      </c>
      <c r="L135" s="124">
        <f t="shared" si="76"/>
        <v>55.640000000000072</v>
      </c>
      <c r="M135" s="124">
        <f t="shared" si="77"/>
        <v>30.519999999999996</v>
      </c>
      <c r="N135" s="124"/>
      <c r="O135" s="124"/>
      <c r="P135" s="124"/>
      <c r="Q135" s="124"/>
      <c r="R135" s="124">
        <v>228</v>
      </c>
      <c r="S135" s="124">
        <f t="shared" si="78"/>
        <v>158.40000000000032</v>
      </c>
      <c r="T135" s="124">
        <f t="shared" si="79"/>
        <v>36.239999999999952</v>
      </c>
      <c r="U135" s="124">
        <f t="shared" si="80"/>
        <v>42.359999999999928</v>
      </c>
      <c r="V135" s="124"/>
      <c r="W135" s="124">
        <f t="shared" si="81"/>
        <v>158.40000000000032</v>
      </c>
      <c r="X135" s="124">
        <f t="shared" si="82"/>
        <v>36.239999999999952</v>
      </c>
      <c r="Y135" s="124">
        <f t="shared" si="83"/>
        <v>42.359999999999928</v>
      </c>
      <c r="Z135" s="124"/>
      <c r="AA135" s="124">
        <f t="shared" si="84"/>
        <v>128.39999999999995</v>
      </c>
      <c r="AB135" s="124">
        <f t="shared" si="85"/>
        <v>30.679999999999964</v>
      </c>
      <c r="AC135" s="124">
        <f t="shared" si="86"/>
        <v>20.679999999999964</v>
      </c>
    </row>
    <row r="136" spans="2:29" x14ac:dyDescent="0.4">
      <c r="B136">
        <v>229</v>
      </c>
      <c r="C136" s="124">
        <f t="shared" si="69"/>
        <v>499.29999999999967</v>
      </c>
      <c r="D136" s="124">
        <f t="shared" si="70"/>
        <v>131.60000000000016</v>
      </c>
      <c r="E136" s="124">
        <f t="shared" si="71"/>
        <v>100.12000000000003</v>
      </c>
      <c r="F136" s="124"/>
      <c r="G136" s="124">
        <f t="shared" si="72"/>
        <v>410.59999999999934</v>
      </c>
      <c r="H136" s="124">
        <f t="shared" si="73"/>
        <v>108.69999999999992</v>
      </c>
      <c r="I136" s="124">
        <f t="shared" si="74"/>
        <v>100.12000000000003</v>
      </c>
      <c r="J136" s="124"/>
      <c r="K136" s="124">
        <f t="shared" si="75"/>
        <v>246.10000000000016</v>
      </c>
      <c r="L136" s="124">
        <f t="shared" si="76"/>
        <v>55.770000000000074</v>
      </c>
      <c r="M136" s="124">
        <f t="shared" si="77"/>
        <v>30.609999999999996</v>
      </c>
      <c r="N136" s="124"/>
      <c r="O136" s="124"/>
      <c r="P136" s="124"/>
      <c r="Q136" s="124"/>
      <c r="R136" s="124">
        <v>229</v>
      </c>
      <c r="S136" s="124">
        <f t="shared" si="78"/>
        <v>158.70000000000033</v>
      </c>
      <c r="T136" s="124">
        <f t="shared" si="79"/>
        <v>36.319999999999951</v>
      </c>
      <c r="U136" s="124">
        <f t="shared" si="80"/>
        <v>42.479999999999926</v>
      </c>
      <c r="V136" s="124"/>
      <c r="W136" s="124">
        <f t="shared" si="81"/>
        <v>158.70000000000033</v>
      </c>
      <c r="X136" s="124">
        <f t="shared" si="82"/>
        <v>36.319999999999951</v>
      </c>
      <c r="Y136" s="124">
        <f t="shared" si="83"/>
        <v>42.479999999999926</v>
      </c>
      <c r="Z136" s="124"/>
      <c r="AA136" s="124">
        <f t="shared" si="84"/>
        <v>128.69999999999996</v>
      </c>
      <c r="AB136" s="124">
        <f t="shared" si="85"/>
        <v>30.739999999999963</v>
      </c>
      <c r="AC136" s="124">
        <f t="shared" si="86"/>
        <v>20.739999999999963</v>
      </c>
    </row>
    <row r="137" spans="2:29" x14ac:dyDescent="0.4">
      <c r="B137">
        <v>230</v>
      </c>
      <c r="C137" s="124">
        <f t="shared" si="69"/>
        <v>500.99999999999966</v>
      </c>
      <c r="D137" s="124">
        <f t="shared" si="70"/>
        <v>132.00000000000017</v>
      </c>
      <c r="E137" s="124">
        <f t="shared" si="71"/>
        <v>100.40000000000003</v>
      </c>
      <c r="F137" s="124"/>
      <c r="G137" s="124">
        <f t="shared" si="72"/>
        <v>411.99999999999932</v>
      </c>
      <c r="H137" s="124">
        <f t="shared" si="73"/>
        <v>108.99999999999991</v>
      </c>
      <c r="I137" s="124">
        <f t="shared" si="74"/>
        <v>100.40000000000003</v>
      </c>
      <c r="J137" s="124"/>
      <c r="K137" s="124">
        <f t="shared" si="75"/>
        <v>247.00000000000017</v>
      </c>
      <c r="L137" s="124">
        <f t="shared" si="76"/>
        <v>55.900000000000077</v>
      </c>
      <c r="M137" s="124">
        <f t="shared" si="77"/>
        <v>30.699999999999996</v>
      </c>
      <c r="N137" s="124"/>
      <c r="O137" s="124"/>
      <c r="P137" s="124"/>
      <c r="Q137" s="124"/>
      <c r="R137" s="124">
        <v>230</v>
      </c>
      <c r="S137" s="124">
        <f t="shared" si="78"/>
        <v>159.00000000000034</v>
      </c>
      <c r="T137" s="124">
        <f t="shared" si="79"/>
        <v>36.399999999999949</v>
      </c>
      <c r="U137" s="124">
        <f t="shared" si="80"/>
        <v>42.599999999999923</v>
      </c>
      <c r="V137" s="124"/>
      <c r="W137" s="124">
        <f t="shared" si="81"/>
        <v>159.00000000000034</v>
      </c>
      <c r="X137" s="124">
        <f t="shared" si="82"/>
        <v>36.399999999999949</v>
      </c>
      <c r="Y137" s="124">
        <f t="shared" si="83"/>
        <v>42.599999999999923</v>
      </c>
      <c r="Z137" s="124"/>
      <c r="AA137" s="124">
        <f t="shared" si="84"/>
        <v>128.99999999999997</v>
      </c>
      <c r="AB137" s="124">
        <f t="shared" si="85"/>
        <v>30.799999999999962</v>
      </c>
      <c r="AC137" s="124">
        <f t="shared" si="86"/>
        <v>20.799999999999962</v>
      </c>
    </row>
    <row r="138" spans="2:29" x14ac:dyDescent="0.4">
      <c r="B138">
        <v>231</v>
      </c>
      <c r="C138" s="124">
        <f t="shared" si="69"/>
        <v>502.69999999999965</v>
      </c>
      <c r="D138" s="124">
        <f t="shared" si="70"/>
        <v>132.40000000000018</v>
      </c>
      <c r="E138" s="124">
        <f t="shared" si="71"/>
        <v>100.68000000000004</v>
      </c>
      <c r="F138" s="124"/>
      <c r="G138" s="124">
        <f t="shared" si="72"/>
        <v>413.3999999999993</v>
      </c>
      <c r="H138" s="124">
        <f t="shared" si="73"/>
        <v>109.29999999999991</v>
      </c>
      <c r="I138" s="124">
        <f t="shared" si="74"/>
        <v>100.68000000000004</v>
      </c>
      <c r="J138" s="124"/>
      <c r="K138" s="124">
        <f t="shared" si="75"/>
        <v>247.90000000000018</v>
      </c>
      <c r="L138" s="124">
        <f t="shared" si="76"/>
        <v>56.030000000000079</v>
      </c>
      <c r="M138" s="124">
        <f t="shared" si="77"/>
        <v>30.789999999999996</v>
      </c>
      <c r="N138" s="124"/>
      <c r="O138" s="124"/>
      <c r="P138" s="124"/>
      <c r="Q138" s="124"/>
      <c r="R138" s="124">
        <v>231</v>
      </c>
      <c r="S138" s="124">
        <f t="shared" si="78"/>
        <v>159.30000000000035</v>
      </c>
      <c r="T138" s="124">
        <f t="shared" si="79"/>
        <v>36.479999999999947</v>
      </c>
      <c r="U138" s="124">
        <f t="shared" si="80"/>
        <v>42.719999999999921</v>
      </c>
      <c r="V138" s="124"/>
      <c r="W138" s="124">
        <f t="shared" si="81"/>
        <v>159.30000000000035</v>
      </c>
      <c r="X138" s="124">
        <f t="shared" si="82"/>
        <v>36.479999999999947</v>
      </c>
      <c r="Y138" s="124">
        <f t="shared" si="83"/>
        <v>42.719999999999921</v>
      </c>
      <c r="Z138" s="124"/>
      <c r="AA138" s="124">
        <f t="shared" si="84"/>
        <v>129.29999999999998</v>
      </c>
      <c r="AB138" s="124">
        <f t="shared" si="85"/>
        <v>30.85999999999996</v>
      </c>
      <c r="AC138" s="124">
        <f t="shared" si="86"/>
        <v>20.85999999999996</v>
      </c>
    </row>
    <row r="139" spans="2:29" x14ac:dyDescent="0.4">
      <c r="B139">
        <v>232</v>
      </c>
      <c r="C139" s="124">
        <f t="shared" si="69"/>
        <v>504.39999999999964</v>
      </c>
      <c r="D139" s="124">
        <f t="shared" si="70"/>
        <v>132.80000000000018</v>
      </c>
      <c r="E139" s="124">
        <f t="shared" si="71"/>
        <v>100.96000000000004</v>
      </c>
      <c r="F139" s="124"/>
      <c r="G139" s="124">
        <f t="shared" si="72"/>
        <v>414.79999999999927</v>
      </c>
      <c r="H139" s="124">
        <f t="shared" si="73"/>
        <v>109.59999999999991</v>
      </c>
      <c r="I139" s="124">
        <f t="shared" si="74"/>
        <v>100.96000000000004</v>
      </c>
      <c r="J139" s="124"/>
      <c r="K139" s="124">
        <f t="shared" si="75"/>
        <v>248.80000000000018</v>
      </c>
      <c r="L139" s="124">
        <f t="shared" si="76"/>
        <v>56.160000000000082</v>
      </c>
      <c r="M139" s="124">
        <f t="shared" si="77"/>
        <v>30.879999999999995</v>
      </c>
      <c r="N139" s="124"/>
      <c r="O139" s="124"/>
      <c r="P139" s="124"/>
      <c r="Q139" s="124"/>
      <c r="R139" s="124">
        <v>232</v>
      </c>
      <c r="S139" s="124">
        <f t="shared" si="78"/>
        <v>159.60000000000036</v>
      </c>
      <c r="T139" s="124">
        <f t="shared" si="79"/>
        <v>36.559999999999945</v>
      </c>
      <c r="U139" s="124">
        <f t="shared" si="80"/>
        <v>42.839999999999918</v>
      </c>
      <c r="V139" s="124"/>
      <c r="W139" s="124">
        <f t="shared" si="81"/>
        <v>159.60000000000036</v>
      </c>
      <c r="X139" s="124">
        <f t="shared" si="82"/>
        <v>36.559999999999945</v>
      </c>
      <c r="Y139" s="124">
        <f t="shared" si="83"/>
        <v>42.839999999999918</v>
      </c>
      <c r="Z139" s="124"/>
      <c r="AA139" s="124">
        <f t="shared" si="84"/>
        <v>129.6</v>
      </c>
      <c r="AB139" s="124">
        <f t="shared" si="85"/>
        <v>30.919999999999959</v>
      </c>
      <c r="AC139" s="124">
        <f t="shared" si="86"/>
        <v>20.919999999999959</v>
      </c>
    </row>
    <row r="140" spans="2:29" x14ac:dyDescent="0.4">
      <c r="B140">
        <v>233</v>
      </c>
      <c r="C140" s="124">
        <f t="shared" si="69"/>
        <v>506.09999999999962</v>
      </c>
      <c r="D140" s="124">
        <f t="shared" si="70"/>
        <v>133.20000000000019</v>
      </c>
      <c r="E140" s="124">
        <f t="shared" si="71"/>
        <v>101.24000000000004</v>
      </c>
      <c r="F140" s="124"/>
      <c r="G140" s="124">
        <f t="shared" si="72"/>
        <v>416.19999999999925</v>
      </c>
      <c r="H140" s="124">
        <f t="shared" si="73"/>
        <v>109.89999999999991</v>
      </c>
      <c r="I140" s="124">
        <f t="shared" si="74"/>
        <v>101.24000000000004</v>
      </c>
      <c r="J140" s="124"/>
      <c r="K140" s="124">
        <f t="shared" si="75"/>
        <v>249.70000000000019</v>
      </c>
      <c r="L140" s="124">
        <f t="shared" si="76"/>
        <v>56.290000000000084</v>
      </c>
      <c r="M140" s="124">
        <f t="shared" si="77"/>
        <v>30.969999999999995</v>
      </c>
      <c r="N140" s="124"/>
      <c r="O140" s="124"/>
      <c r="P140" s="124"/>
      <c r="Q140" s="124"/>
      <c r="R140" s="124">
        <v>233</v>
      </c>
      <c r="S140" s="124">
        <f t="shared" si="78"/>
        <v>159.90000000000038</v>
      </c>
      <c r="T140" s="124">
        <f t="shared" si="79"/>
        <v>36.639999999999944</v>
      </c>
      <c r="U140" s="124">
        <f t="shared" si="80"/>
        <v>42.959999999999916</v>
      </c>
      <c r="V140" s="124"/>
      <c r="W140" s="124">
        <f t="shared" si="81"/>
        <v>159.90000000000038</v>
      </c>
      <c r="X140" s="124">
        <f t="shared" si="82"/>
        <v>36.639999999999944</v>
      </c>
      <c r="Y140" s="124">
        <f t="shared" si="83"/>
        <v>42.959999999999916</v>
      </c>
      <c r="Z140" s="124"/>
      <c r="AA140" s="124">
        <f t="shared" si="84"/>
        <v>129.9</v>
      </c>
      <c r="AB140" s="124">
        <f t="shared" si="85"/>
        <v>30.979999999999958</v>
      </c>
      <c r="AC140" s="124">
        <f t="shared" si="86"/>
        <v>20.979999999999958</v>
      </c>
    </row>
    <row r="141" spans="2:29" x14ac:dyDescent="0.4">
      <c r="B141">
        <v>234</v>
      </c>
      <c r="C141" s="124">
        <f t="shared" si="69"/>
        <v>507.79999999999961</v>
      </c>
      <c r="D141" s="124">
        <f t="shared" si="70"/>
        <v>133.60000000000019</v>
      </c>
      <c r="E141" s="124">
        <f t="shared" si="71"/>
        <v>101.52000000000004</v>
      </c>
      <c r="F141" s="124"/>
      <c r="G141" s="124">
        <f t="shared" si="72"/>
        <v>417.59999999999923</v>
      </c>
      <c r="H141" s="124">
        <f t="shared" si="73"/>
        <v>110.1999999999999</v>
      </c>
      <c r="I141" s="124">
        <f t="shared" si="74"/>
        <v>101.52000000000004</v>
      </c>
      <c r="J141" s="124"/>
      <c r="K141" s="124">
        <f t="shared" si="75"/>
        <v>250.60000000000019</v>
      </c>
      <c r="L141" s="124">
        <f t="shared" si="76"/>
        <v>56.420000000000087</v>
      </c>
      <c r="M141" s="124">
        <f t="shared" si="77"/>
        <v>31.059999999999995</v>
      </c>
      <c r="N141" s="124"/>
      <c r="O141" s="124"/>
      <c r="P141" s="124"/>
      <c r="Q141" s="124"/>
      <c r="R141" s="124">
        <v>234</v>
      </c>
      <c r="S141" s="124">
        <f t="shared" si="78"/>
        <v>160.20000000000039</v>
      </c>
      <c r="T141" s="124">
        <f t="shared" si="79"/>
        <v>36.719999999999942</v>
      </c>
      <c r="U141" s="124">
        <f t="shared" si="80"/>
        <v>43.079999999999913</v>
      </c>
      <c r="V141" s="124"/>
      <c r="W141" s="124">
        <f t="shared" si="81"/>
        <v>160.20000000000039</v>
      </c>
      <c r="X141" s="124">
        <f t="shared" si="82"/>
        <v>36.719999999999942</v>
      </c>
      <c r="Y141" s="124">
        <f t="shared" si="83"/>
        <v>43.079999999999913</v>
      </c>
      <c r="Z141" s="124"/>
      <c r="AA141" s="124">
        <f t="shared" si="84"/>
        <v>130.20000000000002</v>
      </c>
      <c r="AB141" s="124">
        <f t="shared" si="85"/>
        <v>31.039999999999957</v>
      </c>
      <c r="AC141" s="124">
        <f t="shared" si="86"/>
        <v>21.039999999999957</v>
      </c>
    </row>
    <row r="142" spans="2:29" x14ac:dyDescent="0.4">
      <c r="B142">
        <v>235</v>
      </c>
      <c r="C142" s="124">
        <f t="shared" si="69"/>
        <v>509.4999999999996</v>
      </c>
      <c r="D142" s="124">
        <f t="shared" si="70"/>
        <v>134.0000000000002</v>
      </c>
      <c r="E142" s="124">
        <f t="shared" si="71"/>
        <v>101.80000000000004</v>
      </c>
      <c r="F142" s="124"/>
      <c r="G142" s="124">
        <f t="shared" si="72"/>
        <v>418.9999999999992</v>
      </c>
      <c r="H142" s="124">
        <f t="shared" si="73"/>
        <v>110.4999999999999</v>
      </c>
      <c r="I142" s="124">
        <f t="shared" si="74"/>
        <v>101.80000000000004</v>
      </c>
      <c r="J142" s="124"/>
      <c r="K142" s="124">
        <f t="shared" si="75"/>
        <v>251.5000000000002</v>
      </c>
      <c r="L142" s="124">
        <f t="shared" si="76"/>
        <v>56.55000000000009</v>
      </c>
      <c r="M142" s="124">
        <f t="shared" si="77"/>
        <v>31.149999999999995</v>
      </c>
      <c r="N142" s="124"/>
      <c r="O142" s="124"/>
      <c r="P142" s="124"/>
      <c r="Q142" s="124"/>
      <c r="R142" s="124">
        <v>235</v>
      </c>
      <c r="S142" s="124">
        <f t="shared" si="78"/>
        <v>160.5000000000004</v>
      </c>
      <c r="T142" s="124">
        <f t="shared" si="79"/>
        <v>36.79999999999994</v>
      </c>
      <c r="U142" s="124">
        <f t="shared" si="80"/>
        <v>43.19999999999991</v>
      </c>
      <c r="V142" s="124"/>
      <c r="W142" s="124">
        <f t="shared" si="81"/>
        <v>160.5000000000004</v>
      </c>
      <c r="X142" s="124">
        <f t="shared" si="82"/>
        <v>36.79999999999994</v>
      </c>
      <c r="Y142" s="124">
        <f t="shared" si="83"/>
        <v>43.19999999999991</v>
      </c>
      <c r="Z142" s="124"/>
      <c r="AA142" s="124">
        <f t="shared" si="84"/>
        <v>130.50000000000003</v>
      </c>
      <c r="AB142" s="124">
        <f t="shared" si="85"/>
        <v>31.099999999999955</v>
      </c>
      <c r="AC142" s="124">
        <f t="shared" si="86"/>
        <v>21.099999999999955</v>
      </c>
    </row>
    <row r="143" spans="2:29" x14ac:dyDescent="0.4">
      <c r="B143">
        <v>236</v>
      </c>
      <c r="C143" s="124">
        <f t="shared" si="69"/>
        <v>511.19999999999959</v>
      </c>
      <c r="D143" s="124">
        <f t="shared" si="70"/>
        <v>134.4000000000002</v>
      </c>
      <c r="E143" s="124">
        <f t="shared" si="71"/>
        <v>102.08000000000004</v>
      </c>
      <c r="F143" s="124"/>
      <c r="G143" s="124">
        <f t="shared" si="72"/>
        <v>420.39999999999918</v>
      </c>
      <c r="H143" s="124">
        <f t="shared" si="73"/>
        <v>110.7999999999999</v>
      </c>
      <c r="I143" s="124">
        <f t="shared" si="74"/>
        <v>102.08000000000004</v>
      </c>
      <c r="J143" s="124"/>
      <c r="K143" s="124">
        <f t="shared" si="75"/>
        <v>252.4000000000002</v>
      </c>
      <c r="L143" s="124">
        <f t="shared" si="76"/>
        <v>56.680000000000092</v>
      </c>
      <c r="M143" s="124">
        <f t="shared" si="77"/>
        <v>31.239999999999995</v>
      </c>
      <c r="N143" s="124"/>
      <c r="O143" s="124"/>
      <c r="P143" s="124"/>
      <c r="Q143" s="124"/>
      <c r="R143" s="124">
        <v>236</v>
      </c>
      <c r="S143" s="124">
        <f t="shared" si="78"/>
        <v>160.80000000000041</v>
      </c>
      <c r="T143" s="124">
        <f t="shared" si="79"/>
        <v>36.879999999999939</v>
      </c>
      <c r="U143" s="124">
        <f t="shared" si="80"/>
        <v>43.319999999999908</v>
      </c>
      <c r="V143" s="124"/>
      <c r="W143" s="124">
        <f t="shared" si="81"/>
        <v>160.80000000000041</v>
      </c>
      <c r="X143" s="124">
        <f t="shared" si="82"/>
        <v>36.879999999999939</v>
      </c>
      <c r="Y143" s="124">
        <f t="shared" si="83"/>
        <v>43.319999999999908</v>
      </c>
      <c r="Z143" s="124"/>
      <c r="AA143" s="124">
        <f t="shared" si="84"/>
        <v>130.80000000000004</v>
      </c>
      <c r="AB143" s="124">
        <f t="shared" si="85"/>
        <v>31.159999999999954</v>
      </c>
      <c r="AC143" s="124">
        <f t="shared" si="86"/>
        <v>21.159999999999954</v>
      </c>
    </row>
    <row r="144" spans="2:29" x14ac:dyDescent="0.4">
      <c r="B144">
        <v>237</v>
      </c>
      <c r="C144" s="124">
        <f t="shared" si="69"/>
        <v>512.89999999999964</v>
      </c>
      <c r="D144" s="124">
        <f t="shared" si="70"/>
        <v>134.80000000000021</v>
      </c>
      <c r="E144" s="124">
        <f t="shared" si="71"/>
        <v>102.36000000000004</v>
      </c>
      <c r="F144" s="124"/>
      <c r="G144" s="124">
        <f t="shared" si="72"/>
        <v>421.79999999999916</v>
      </c>
      <c r="H144" s="124">
        <f t="shared" si="73"/>
        <v>111.09999999999989</v>
      </c>
      <c r="I144" s="124">
        <f t="shared" si="74"/>
        <v>102.36000000000004</v>
      </c>
      <c r="J144" s="124"/>
      <c r="K144" s="124">
        <f t="shared" si="75"/>
        <v>253.30000000000021</v>
      </c>
      <c r="L144" s="124">
        <f t="shared" si="76"/>
        <v>56.810000000000095</v>
      </c>
      <c r="M144" s="124">
        <f t="shared" si="77"/>
        <v>31.329999999999995</v>
      </c>
      <c r="N144" s="124"/>
      <c r="O144" s="124"/>
      <c r="P144" s="124"/>
      <c r="Q144" s="124"/>
      <c r="R144" s="124">
        <v>237</v>
      </c>
      <c r="S144" s="124">
        <f t="shared" si="78"/>
        <v>161.10000000000042</v>
      </c>
      <c r="T144" s="124">
        <f t="shared" si="79"/>
        <v>36.959999999999937</v>
      </c>
      <c r="U144" s="124">
        <f t="shared" si="80"/>
        <v>43.439999999999905</v>
      </c>
      <c r="V144" s="124"/>
      <c r="W144" s="124">
        <f t="shared" si="81"/>
        <v>161.10000000000042</v>
      </c>
      <c r="X144" s="124">
        <f t="shared" si="82"/>
        <v>36.959999999999937</v>
      </c>
      <c r="Y144" s="124">
        <f t="shared" si="83"/>
        <v>43.439999999999905</v>
      </c>
      <c r="Z144" s="124"/>
      <c r="AA144" s="124">
        <f t="shared" si="84"/>
        <v>131.10000000000005</v>
      </c>
      <c r="AB144" s="124">
        <f t="shared" si="85"/>
        <v>31.219999999999953</v>
      </c>
      <c r="AC144" s="124">
        <f t="shared" si="86"/>
        <v>21.219999999999953</v>
      </c>
    </row>
    <row r="145" spans="2:29" x14ac:dyDescent="0.4">
      <c r="B145">
        <v>238</v>
      </c>
      <c r="C145" s="124">
        <f t="shared" si="69"/>
        <v>514.59999999999968</v>
      </c>
      <c r="D145" s="124">
        <f t="shared" si="70"/>
        <v>135.20000000000022</v>
      </c>
      <c r="E145" s="124">
        <f t="shared" si="71"/>
        <v>102.64000000000004</v>
      </c>
      <c r="F145" s="124"/>
      <c r="G145" s="124">
        <f t="shared" si="72"/>
        <v>423.19999999999914</v>
      </c>
      <c r="H145" s="124">
        <f t="shared" si="73"/>
        <v>111.39999999999989</v>
      </c>
      <c r="I145" s="124">
        <f t="shared" si="74"/>
        <v>102.64000000000004</v>
      </c>
      <c r="J145" s="124"/>
      <c r="K145" s="124">
        <f t="shared" si="75"/>
        <v>254.20000000000022</v>
      </c>
      <c r="L145" s="124">
        <f t="shared" si="76"/>
        <v>56.940000000000097</v>
      </c>
      <c r="M145" s="124">
        <f t="shared" si="77"/>
        <v>31.419999999999995</v>
      </c>
      <c r="N145" s="124"/>
      <c r="O145" s="124"/>
      <c r="P145" s="124"/>
      <c r="Q145" s="124"/>
      <c r="R145" s="124">
        <v>238</v>
      </c>
      <c r="S145" s="124">
        <f t="shared" si="78"/>
        <v>161.40000000000043</v>
      </c>
      <c r="T145" s="124">
        <f t="shared" si="79"/>
        <v>37.039999999999935</v>
      </c>
      <c r="U145" s="124">
        <f t="shared" si="80"/>
        <v>43.559999999999903</v>
      </c>
      <c r="V145" s="124"/>
      <c r="W145" s="124">
        <f t="shared" si="81"/>
        <v>161.40000000000043</v>
      </c>
      <c r="X145" s="124">
        <f t="shared" si="82"/>
        <v>37.039999999999935</v>
      </c>
      <c r="Y145" s="124">
        <f t="shared" si="83"/>
        <v>43.559999999999903</v>
      </c>
      <c r="Z145" s="124"/>
      <c r="AA145" s="124">
        <f t="shared" si="84"/>
        <v>131.40000000000006</v>
      </c>
      <c r="AB145" s="124">
        <f t="shared" si="85"/>
        <v>31.279999999999951</v>
      </c>
      <c r="AC145" s="124">
        <f t="shared" si="86"/>
        <v>21.279999999999951</v>
      </c>
    </row>
    <row r="146" spans="2:29" x14ac:dyDescent="0.4">
      <c r="B146">
        <v>239</v>
      </c>
      <c r="C146" s="124">
        <f t="shared" si="69"/>
        <v>516.29999999999973</v>
      </c>
      <c r="D146" s="124">
        <f t="shared" si="70"/>
        <v>135.60000000000022</v>
      </c>
      <c r="E146" s="124">
        <f t="shared" si="71"/>
        <v>102.92000000000004</v>
      </c>
      <c r="F146" s="124"/>
      <c r="G146" s="124">
        <f t="shared" si="72"/>
        <v>424.59999999999911</v>
      </c>
      <c r="H146" s="124">
        <f t="shared" si="73"/>
        <v>111.69999999999989</v>
      </c>
      <c r="I146" s="124">
        <f t="shared" si="74"/>
        <v>102.92000000000004</v>
      </c>
      <c r="J146" s="124"/>
      <c r="K146" s="124">
        <f t="shared" si="75"/>
        <v>255.10000000000022</v>
      </c>
      <c r="L146" s="124">
        <f t="shared" si="76"/>
        <v>57.0700000000001</v>
      </c>
      <c r="M146" s="124">
        <f t="shared" si="77"/>
        <v>31.509999999999994</v>
      </c>
      <c r="N146" s="124"/>
      <c r="O146" s="124"/>
      <c r="P146" s="124"/>
      <c r="Q146" s="124"/>
      <c r="R146" s="124">
        <v>239</v>
      </c>
      <c r="S146" s="124">
        <f t="shared" si="78"/>
        <v>161.70000000000044</v>
      </c>
      <c r="T146" s="124">
        <f t="shared" si="79"/>
        <v>37.119999999999933</v>
      </c>
      <c r="U146" s="124">
        <f t="shared" si="80"/>
        <v>43.6799999999999</v>
      </c>
      <c r="V146" s="124"/>
      <c r="W146" s="124">
        <f t="shared" si="81"/>
        <v>161.70000000000044</v>
      </c>
      <c r="X146" s="124">
        <f t="shared" si="82"/>
        <v>37.119999999999933</v>
      </c>
      <c r="Y146" s="124">
        <f t="shared" si="83"/>
        <v>43.6799999999999</v>
      </c>
      <c r="Z146" s="124"/>
      <c r="AA146" s="124">
        <f t="shared" si="84"/>
        <v>131.70000000000007</v>
      </c>
      <c r="AB146" s="124">
        <f t="shared" si="85"/>
        <v>31.33999999999995</v>
      </c>
      <c r="AC146" s="124">
        <f t="shared" si="86"/>
        <v>21.33999999999995</v>
      </c>
    </row>
    <row r="147" spans="2:29" x14ac:dyDescent="0.4">
      <c r="B147">
        <v>240</v>
      </c>
      <c r="C147" s="124">
        <f t="shared" si="69"/>
        <v>517.99999999999977</v>
      </c>
      <c r="D147" s="124">
        <f t="shared" si="70"/>
        <v>136.00000000000023</v>
      </c>
      <c r="E147" s="124">
        <f t="shared" si="71"/>
        <v>103.20000000000005</v>
      </c>
      <c r="F147" s="124"/>
      <c r="G147" s="124">
        <f t="shared" si="72"/>
        <v>425.99999999999909</v>
      </c>
      <c r="H147" s="124">
        <f t="shared" si="73"/>
        <v>111.99999999999989</v>
      </c>
      <c r="I147" s="124">
        <f t="shared" si="74"/>
        <v>103.20000000000005</v>
      </c>
      <c r="J147" s="124"/>
      <c r="K147" s="124">
        <f t="shared" si="75"/>
        <v>256.00000000000023</v>
      </c>
      <c r="L147" s="124">
        <f t="shared" si="76"/>
        <v>57.200000000000102</v>
      </c>
      <c r="M147" s="124">
        <f t="shared" si="77"/>
        <v>31.599999999999994</v>
      </c>
      <c r="N147" s="124"/>
      <c r="O147" s="124"/>
      <c r="P147" s="124"/>
      <c r="Q147" s="124"/>
      <c r="R147" s="124">
        <v>240</v>
      </c>
      <c r="S147" s="124">
        <f t="shared" si="78"/>
        <v>162.00000000000045</v>
      </c>
      <c r="T147" s="124">
        <f t="shared" si="79"/>
        <v>37.199999999999932</v>
      </c>
      <c r="U147" s="124">
        <f t="shared" si="80"/>
        <v>43.799999999999898</v>
      </c>
      <c r="V147" s="124"/>
      <c r="W147" s="124">
        <f t="shared" si="81"/>
        <v>162.00000000000045</v>
      </c>
      <c r="X147" s="124">
        <f t="shared" si="82"/>
        <v>37.199999999999932</v>
      </c>
      <c r="Y147" s="124">
        <f t="shared" si="83"/>
        <v>43.799999999999898</v>
      </c>
      <c r="Z147" s="124"/>
      <c r="AA147" s="124">
        <f t="shared" si="84"/>
        <v>132.00000000000009</v>
      </c>
      <c r="AB147" s="124">
        <f t="shared" si="85"/>
        <v>31.399999999999949</v>
      </c>
      <c r="AC147" s="124">
        <f t="shared" si="86"/>
        <v>21.399999999999949</v>
      </c>
    </row>
    <row r="148" spans="2:29" x14ac:dyDescent="0.4">
      <c r="B148">
        <v>241</v>
      </c>
      <c r="C148" s="124">
        <f t="shared" si="69"/>
        <v>519.69999999999982</v>
      </c>
      <c r="D148" s="124">
        <f t="shared" si="70"/>
        <v>136.40000000000023</v>
      </c>
      <c r="E148" s="124">
        <f t="shared" si="71"/>
        <v>103.48000000000005</v>
      </c>
      <c r="F148" s="124"/>
      <c r="G148" s="124">
        <f t="shared" si="72"/>
        <v>427.39999999999907</v>
      </c>
      <c r="H148" s="124">
        <f t="shared" si="73"/>
        <v>112.29999999999988</v>
      </c>
      <c r="I148" s="124">
        <f t="shared" si="74"/>
        <v>103.48000000000005</v>
      </c>
      <c r="J148" s="124"/>
      <c r="K148" s="124">
        <f t="shared" si="75"/>
        <v>256.9000000000002</v>
      </c>
      <c r="L148" s="124">
        <f t="shared" si="76"/>
        <v>57.330000000000105</v>
      </c>
      <c r="M148" s="124">
        <f t="shared" si="77"/>
        <v>31.689999999999994</v>
      </c>
      <c r="N148" s="124"/>
      <c r="O148" s="124"/>
      <c r="P148" s="124"/>
      <c r="Q148" s="124"/>
      <c r="R148" s="124">
        <v>241</v>
      </c>
      <c r="S148" s="124">
        <f t="shared" si="78"/>
        <v>162.30000000000047</v>
      </c>
      <c r="T148" s="124">
        <f t="shared" si="79"/>
        <v>37.27999999999993</v>
      </c>
      <c r="U148" s="124">
        <f t="shared" si="80"/>
        <v>43.919999999999895</v>
      </c>
      <c r="V148" s="124"/>
      <c r="W148" s="124">
        <f t="shared" si="81"/>
        <v>162.30000000000047</v>
      </c>
      <c r="X148" s="124">
        <f t="shared" si="82"/>
        <v>37.27999999999993</v>
      </c>
      <c r="Y148" s="124">
        <f t="shared" si="83"/>
        <v>43.919999999999895</v>
      </c>
      <c r="Z148" s="124"/>
      <c r="AA148" s="124">
        <f t="shared" si="84"/>
        <v>132.3000000000001</v>
      </c>
      <c r="AB148" s="124">
        <f t="shared" si="85"/>
        <v>31.459999999999948</v>
      </c>
      <c r="AC148" s="124">
        <f t="shared" si="86"/>
        <v>21.459999999999948</v>
      </c>
    </row>
    <row r="149" spans="2:29" x14ac:dyDescent="0.4">
      <c r="B149">
        <v>242</v>
      </c>
      <c r="C149" s="124">
        <f t="shared" si="69"/>
        <v>521.39999999999986</v>
      </c>
      <c r="D149" s="124">
        <f t="shared" si="70"/>
        <v>136.80000000000024</v>
      </c>
      <c r="E149" s="124">
        <f t="shared" si="71"/>
        <v>103.76000000000005</v>
      </c>
      <c r="F149" s="124"/>
      <c r="G149" s="124">
        <f t="shared" si="72"/>
        <v>428.79999999999905</v>
      </c>
      <c r="H149" s="124">
        <f t="shared" si="73"/>
        <v>112.59999999999988</v>
      </c>
      <c r="I149" s="124">
        <f t="shared" si="74"/>
        <v>103.76000000000005</v>
      </c>
      <c r="J149" s="124"/>
      <c r="K149" s="124">
        <f t="shared" si="75"/>
        <v>257.80000000000018</v>
      </c>
      <c r="L149" s="124">
        <f t="shared" si="76"/>
        <v>57.460000000000107</v>
      </c>
      <c r="M149" s="124">
        <f t="shared" si="77"/>
        <v>31.779999999999994</v>
      </c>
      <c r="N149" s="124"/>
      <c r="O149" s="124"/>
      <c r="P149" s="124"/>
      <c r="Q149" s="124"/>
      <c r="R149" s="124">
        <v>242</v>
      </c>
      <c r="S149" s="124">
        <f t="shared" si="78"/>
        <v>162.60000000000048</v>
      </c>
      <c r="T149" s="124">
        <f t="shared" si="79"/>
        <v>37.359999999999928</v>
      </c>
      <c r="U149" s="124">
        <f t="shared" si="80"/>
        <v>44.039999999999893</v>
      </c>
      <c r="V149" s="124"/>
      <c r="W149" s="124">
        <f t="shared" si="81"/>
        <v>162.60000000000048</v>
      </c>
      <c r="X149" s="124">
        <f t="shared" si="82"/>
        <v>37.359999999999928</v>
      </c>
      <c r="Y149" s="124">
        <f t="shared" si="83"/>
        <v>44.039999999999893</v>
      </c>
      <c r="Z149" s="124"/>
      <c r="AA149" s="124">
        <f t="shared" si="84"/>
        <v>132.60000000000011</v>
      </c>
      <c r="AB149" s="124">
        <f t="shared" si="85"/>
        <v>31.519999999999946</v>
      </c>
      <c r="AC149" s="124">
        <f t="shared" si="86"/>
        <v>21.519999999999946</v>
      </c>
    </row>
    <row r="150" spans="2:29" x14ac:dyDescent="0.4">
      <c r="B150">
        <v>243</v>
      </c>
      <c r="C150" s="124">
        <f t="shared" si="69"/>
        <v>523.09999999999991</v>
      </c>
      <c r="D150" s="124">
        <f t="shared" si="70"/>
        <v>137.20000000000024</v>
      </c>
      <c r="E150" s="124">
        <f t="shared" si="71"/>
        <v>104.04000000000005</v>
      </c>
      <c r="F150" s="124"/>
      <c r="G150" s="124">
        <f t="shared" si="72"/>
        <v>430.19999999999902</v>
      </c>
      <c r="H150" s="124">
        <f t="shared" si="73"/>
        <v>112.89999999999988</v>
      </c>
      <c r="I150" s="124">
        <f t="shared" si="74"/>
        <v>104.04000000000005</v>
      </c>
      <c r="J150" s="124"/>
      <c r="K150" s="124">
        <f t="shared" si="75"/>
        <v>258.70000000000016</v>
      </c>
      <c r="L150" s="124">
        <f t="shared" si="76"/>
        <v>57.59000000000011</v>
      </c>
      <c r="M150" s="124">
        <f t="shared" si="77"/>
        <v>31.869999999999994</v>
      </c>
      <c r="N150" s="124"/>
      <c r="O150" s="124"/>
      <c r="P150" s="124"/>
      <c r="Q150" s="124"/>
      <c r="R150" s="124">
        <v>243</v>
      </c>
      <c r="S150" s="124">
        <f t="shared" si="78"/>
        <v>162.90000000000049</v>
      </c>
      <c r="T150" s="124">
        <f t="shared" si="79"/>
        <v>37.439999999999927</v>
      </c>
      <c r="U150" s="124">
        <f t="shared" si="80"/>
        <v>44.15999999999989</v>
      </c>
      <c r="V150" s="124"/>
      <c r="W150" s="124">
        <f t="shared" si="81"/>
        <v>162.90000000000049</v>
      </c>
      <c r="X150" s="124">
        <f t="shared" si="82"/>
        <v>37.439999999999927</v>
      </c>
      <c r="Y150" s="124">
        <f t="shared" si="83"/>
        <v>44.15999999999989</v>
      </c>
      <c r="Z150" s="124"/>
      <c r="AA150" s="124">
        <f t="shared" si="84"/>
        <v>132.90000000000012</v>
      </c>
      <c r="AB150" s="124">
        <f t="shared" si="85"/>
        <v>31.579999999999945</v>
      </c>
      <c r="AC150" s="124">
        <f t="shared" si="86"/>
        <v>21.579999999999945</v>
      </c>
    </row>
    <row r="151" spans="2:29" x14ac:dyDescent="0.4">
      <c r="B151">
        <v>244</v>
      </c>
      <c r="C151" s="124">
        <f t="shared" si="69"/>
        <v>524.79999999999995</v>
      </c>
      <c r="D151" s="124">
        <f t="shared" si="70"/>
        <v>137.60000000000025</v>
      </c>
      <c r="E151" s="124">
        <f t="shared" si="71"/>
        <v>104.32000000000005</v>
      </c>
      <c r="F151" s="124"/>
      <c r="G151" s="124">
        <f t="shared" si="72"/>
        <v>431.599999999999</v>
      </c>
      <c r="H151" s="124">
        <f t="shared" si="73"/>
        <v>113.19999999999987</v>
      </c>
      <c r="I151" s="124">
        <f t="shared" si="74"/>
        <v>104.32000000000005</v>
      </c>
      <c r="J151" s="124"/>
      <c r="K151" s="124">
        <f t="shared" si="75"/>
        <v>259.60000000000014</v>
      </c>
      <c r="L151" s="124">
        <f t="shared" si="76"/>
        <v>57.720000000000113</v>
      </c>
      <c r="M151" s="124">
        <f t="shared" si="77"/>
        <v>31.959999999999994</v>
      </c>
      <c r="N151" s="124"/>
      <c r="O151" s="124"/>
      <c r="P151" s="124"/>
      <c r="Q151" s="124"/>
      <c r="R151" s="124">
        <v>244</v>
      </c>
      <c r="S151" s="124">
        <f t="shared" si="78"/>
        <v>163.2000000000005</v>
      </c>
      <c r="T151" s="124">
        <f t="shared" si="79"/>
        <v>37.519999999999925</v>
      </c>
      <c r="U151" s="124">
        <f t="shared" si="80"/>
        <v>44.279999999999887</v>
      </c>
      <c r="V151" s="124"/>
      <c r="W151" s="124">
        <f t="shared" si="81"/>
        <v>163.2000000000005</v>
      </c>
      <c r="X151" s="124">
        <f t="shared" si="82"/>
        <v>37.519999999999925</v>
      </c>
      <c r="Y151" s="124">
        <f t="shared" si="83"/>
        <v>44.279999999999887</v>
      </c>
      <c r="Z151" s="124"/>
      <c r="AA151" s="124">
        <f t="shared" si="84"/>
        <v>133.20000000000013</v>
      </c>
      <c r="AB151" s="124">
        <f t="shared" si="85"/>
        <v>31.639999999999944</v>
      </c>
      <c r="AC151" s="124">
        <f t="shared" si="86"/>
        <v>21.639999999999944</v>
      </c>
    </row>
    <row r="152" spans="2:29" x14ac:dyDescent="0.4">
      <c r="B152">
        <v>245</v>
      </c>
      <c r="C152" s="124">
        <f t="shared" si="69"/>
        <v>526.5</v>
      </c>
      <c r="D152" s="124">
        <f t="shared" si="70"/>
        <v>138.00000000000026</v>
      </c>
      <c r="E152" s="124">
        <f t="shared" si="71"/>
        <v>104.60000000000005</v>
      </c>
      <c r="F152" s="124"/>
      <c r="G152" s="124">
        <f t="shared" si="72"/>
        <v>432.99999999999898</v>
      </c>
      <c r="H152" s="124">
        <f t="shared" si="73"/>
        <v>113.49999999999987</v>
      </c>
      <c r="I152" s="124">
        <f t="shared" si="74"/>
        <v>104.60000000000005</v>
      </c>
      <c r="J152" s="124"/>
      <c r="K152" s="124">
        <f t="shared" si="75"/>
        <v>260.50000000000011</v>
      </c>
      <c r="L152" s="124">
        <f t="shared" si="76"/>
        <v>57.850000000000115</v>
      </c>
      <c r="M152" s="124">
        <f t="shared" si="77"/>
        <v>32.049999999999997</v>
      </c>
      <c r="N152" s="124"/>
      <c r="O152" s="124"/>
      <c r="P152" s="124"/>
      <c r="Q152" s="124"/>
      <c r="R152" s="124">
        <v>245</v>
      </c>
      <c r="S152" s="124">
        <f t="shared" si="78"/>
        <v>163.50000000000051</v>
      </c>
      <c r="T152" s="124">
        <f t="shared" si="79"/>
        <v>37.599999999999923</v>
      </c>
      <c r="U152" s="124">
        <f t="shared" si="80"/>
        <v>44.399999999999885</v>
      </c>
      <c r="V152" s="124"/>
      <c r="W152" s="124">
        <f t="shared" si="81"/>
        <v>163.50000000000051</v>
      </c>
      <c r="X152" s="124">
        <f t="shared" si="82"/>
        <v>37.599999999999923</v>
      </c>
      <c r="Y152" s="124">
        <f t="shared" si="83"/>
        <v>44.399999999999885</v>
      </c>
      <c r="Z152" s="124"/>
      <c r="AA152" s="124">
        <f t="shared" si="84"/>
        <v>133.50000000000014</v>
      </c>
      <c r="AB152" s="124">
        <f t="shared" si="85"/>
        <v>31.699999999999942</v>
      </c>
      <c r="AC152" s="124">
        <f t="shared" si="86"/>
        <v>21.699999999999942</v>
      </c>
    </row>
    <row r="153" spans="2:29" x14ac:dyDescent="0.4">
      <c r="B153">
        <v>246</v>
      </c>
      <c r="C153" s="124">
        <f t="shared" si="69"/>
        <v>528.20000000000005</v>
      </c>
      <c r="D153" s="124">
        <f t="shared" si="70"/>
        <v>138.40000000000026</v>
      </c>
      <c r="E153" s="124">
        <f t="shared" si="71"/>
        <v>104.88000000000005</v>
      </c>
      <c r="F153" s="124"/>
      <c r="G153" s="124">
        <f t="shared" si="72"/>
        <v>434.39999999999895</v>
      </c>
      <c r="H153" s="124">
        <f t="shared" si="73"/>
        <v>113.79999999999987</v>
      </c>
      <c r="I153" s="124">
        <f t="shared" si="74"/>
        <v>104.88000000000005</v>
      </c>
      <c r="J153" s="124"/>
      <c r="K153" s="124">
        <f t="shared" si="75"/>
        <v>261.40000000000009</v>
      </c>
      <c r="L153" s="124">
        <f t="shared" si="76"/>
        <v>57.980000000000118</v>
      </c>
      <c r="M153" s="124">
        <f t="shared" si="77"/>
        <v>32.14</v>
      </c>
      <c r="N153" s="124"/>
      <c r="O153" s="124"/>
      <c r="P153" s="124"/>
      <c r="Q153" s="124"/>
      <c r="R153" s="124">
        <v>246</v>
      </c>
      <c r="S153" s="124">
        <f t="shared" si="78"/>
        <v>163.80000000000052</v>
      </c>
      <c r="T153" s="124">
        <f t="shared" si="79"/>
        <v>37.679999999999922</v>
      </c>
      <c r="U153" s="124">
        <f t="shared" si="80"/>
        <v>44.519999999999882</v>
      </c>
      <c r="V153" s="124"/>
      <c r="W153" s="124">
        <f t="shared" si="81"/>
        <v>163.80000000000052</v>
      </c>
      <c r="X153" s="124">
        <f t="shared" si="82"/>
        <v>37.679999999999922</v>
      </c>
      <c r="Y153" s="124">
        <f t="shared" si="83"/>
        <v>44.519999999999882</v>
      </c>
      <c r="Z153" s="124"/>
      <c r="AA153" s="124">
        <f t="shared" si="84"/>
        <v>133.80000000000015</v>
      </c>
      <c r="AB153" s="124">
        <f t="shared" si="85"/>
        <v>31.759999999999941</v>
      </c>
      <c r="AC153" s="124">
        <f t="shared" si="86"/>
        <v>21.759999999999941</v>
      </c>
    </row>
    <row r="154" spans="2:29" x14ac:dyDescent="0.4">
      <c r="B154">
        <v>247</v>
      </c>
      <c r="C154" s="124">
        <f t="shared" si="69"/>
        <v>529.90000000000009</v>
      </c>
      <c r="D154" s="124">
        <f t="shared" si="70"/>
        <v>138.80000000000027</v>
      </c>
      <c r="E154" s="124">
        <f t="shared" si="71"/>
        <v>105.16000000000005</v>
      </c>
      <c r="F154" s="124"/>
      <c r="G154" s="124">
        <f t="shared" si="72"/>
        <v>435.79999999999893</v>
      </c>
      <c r="H154" s="124">
        <f t="shared" si="73"/>
        <v>114.09999999999987</v>
      </c>
      <c r="I154" s="124">
        <f t="shared" si="74"/>
        <v>105.16000000000005</v>
      </c>
      <c r="J154" s="124"/>
      <c r="K154" s="124">
        <f t="shared" si="75"/>
        <v>262.30000000000007</v>
      </c>
      <c r="L154" s="124">
        <f t="shared" si="76"/>
        <v>58.11000000000012</v>
      </c>
      <c r="M154" s="124">
        <f t="shared" si="77"/>
        <v>32.230000000000004</v>
      </c>
      <c r="N154" s="124"/>
      <c r="O154" s="124"/>
      <c r="P154" s="124"/>
      <c r="Q154" s="124"/>
      <c r="R154" s="124">
        <v>247</v>
      </c>
      <c r="S154" s="124">
        <f t="shared" si="78"/>
        <v>164.10000000000053</v>
      </c>
      <c r="T154" s="124">
        <f t="shared" si="79"/>
        <v>37.75999999999992</v>
      </c>
      <c r="U154" s="124">
        <f t="shared" si="80"/>
        <v>44.63999999999988</v>
      </c>
      <c r="V154" s="124"/>
      <c r="W154" s="124">
        <f t="shared" si="81"/>
        <v>164.10000000000053</v>
      </c>
      <c r="X154" s="124">
        <f t="shared" si="82"/>
        <v>37.75999999999992</v>
      </c>
      <c r="Y154" s="124">
        <f t="shared" si="83"/>
        <v>44.63999999999988</v>
      </c>
      <c r="Z154" s="124"/>
      <c r="AA154" s="124">
        <f t="shared" si="84"/>
        <v>134.10000000000016</v>
      </c>
      <c r="AB154" s="124">
        <f t="shared" si="85"/>
        <v>31.81999999999994</v>
      </c>
      <c r="AC154" s="124">
        <f t="shared" si="86"/>
        <v>21.81999999999994</v>
      </c>
    </row>
    <row r="155" spans="2:29" x14ac:dyDescent="0.4">
      <c r="B155">
        <v>248</v>
      </c>
      <c r="C155" s="124">
        <f t="shared" si="69"/>
        <v>531.60000000000014</v>
      </c>
      <c r="D155" s="124">
        <f t="shared" si="70"/>
        <v>139.20000000000027</v>
      </c>
      <c r="E155" s="124">
        <f t="shared" si="71"/>
        <v>105.44000000000005</v>
      </c>
      <c r="F155" s="124"/>
      <c r="G155" s="124">
        <f t="shared" si="72"/>
        <v>437.19999999999891</v>
      </c>
      <c r="H155" s="124">
        <f t="shared" si="73"/>
        <v>114.39999999999986</v>
      </c>
      <c r="I155" s="124">
        <f t="shared" si="74"/>
        <v>105.44000000000005</v>
      </c>
      <c r="J155" s="124"/>
      <c r="K155" s="124">
        <f t="shared" si="75"/>
        <v>263.20000000000005</v>
      </c>
      <c r="L155" s="124">
        <f t="shared" si="76"/>
        <v>58.240000000000123</v>
      </c>
      <c r="M155" s="124">
        <f t="shared" si="77"/>
        <v>32.320000000000007</v>
      </c>
      <c r="N155" s="124"/>
      <c r="O155" s="124"/>
      <c r="P155" s="124"/>
      <c r="Q155" s="124"/>
      <c r="R155" s="124">
        <v>248</v>
      </c>
      <c r="S155" s="124">
        <f t="shared" si="78"/>
        <v>164.40000000000055</v>
      </c>
      <c r="T155" s="124">
        <f t="shared" si="79"/>
        <v>37.839999999999918</v>
      </c>
      <c r="U155" s="124">
        <f t="shared" si="80"/>
        <v>44.759999999999877</v>
      </c>
      <c r="V155" s="124"/>
      <c r="W155" s="124">
        <f t="shared" si="81"/>
        <v>164.40000000000055</v>
      </c>
      <c r="X155" s="124">
        <f t="shared" si="82"/>
        <v>37.839999999999918</v>
      </c>
      <c r="Y155" s="124">
        <f t="shared" si="83"/>
        <v>44.759999999999877</v>
      </c>
      <c r="Z155" s="124"/>
      <c r="AA155" s="124">
        <f t="shared" si="84"/>
        <v>134.40000000000018</v>
      </c>
      <c r="AB155" s="124">
        <f t="shared" si="85"/>
        <v>31.879999999999939</v>
      </c>
      <c r="AC155" s="124">
        <f t="shared" si="86"/>
        <v>21.879999999999939</v>
      </c>
    </row>
    <row r="156" spans="2:29" x14ac:dyDescent="0.4">
      <c r="B156">
        <v>249</v>
      </c>
      <c r="C156" s="124">
        <f t="shared" si="69"/>
        <v>533.30000000000018</v>
      </c>
      <c r="D156" s="124">
        <f t="shared" si="70"/>
        <v>139.60000000000028</v>
      </c>
      <c r="E156" s="124">
        <f t="shared" si="71"/>
        <v>105.72000000000006</v>
      </c>
      <c r="F156" s="124"/>
      <c r="G156" s="124">
        <f t="shared" si="72"/>
        <v>438.59999999999889</v>
      </c>
      <c r="H156" s="124">
        <f t="shared" si="73"/>
        <v>114.69999999999986</v>
      </c>
      <c r="I156" s="124">
        <f t="shared" si="74"/>
        <v>105.72000000000006</v>
      </c>
      <c r="J156" s="124"/>
      <c r="K156" s="124">
        <f t="shared" si="75"/>
        <v>264.10000000000002</v>
      </c>
      <c r="L156" s="124">
        <f t="shared" si="76"/>
        <v>58.370000000000125</v>
      </c>
      <c r="M156" s="124">
        <f t="shared" si="77"/>
        <v>32.410000000000011</v>
      </c>
      <c r="N156" s="124"/>
      <c r="O156" s="124"/>
      <c r="P156" s="124"/>
      <c r="Q156" s="124"/>
      <c r="R156" s="124">
        <v>249</v>
      </c>
      <c r="S156" s="124">
        <f t="shared" si="78"/>
        <v>164.70000000000056</v>
      </c>
      <c r="T156" s="124">
        <f t="shared" si="79"/>
        <v>37.919999999999916</v>
      </c>
      <c r="U156" s="124">
        <f t="shared" si="80"/>
        <v>44.879999999999875</v>
      </c>
      <c r="V156" s="124"/>
      <c r="W156" s="124">
        <f t="shared" si="81"/>
        <v>164.70000000000056</v>
      </c>
      <c r="X156" s="124">
        <f t="shared" si="82"/>
        <v>37.919999999999916</v>
      </c>
      <c r="Y156" s="124">
        <f t="shared" si="83"/>
        <v>44.879999999999875</v>
      </c>
      <c r="Z156" s="124"/>
      <c r="AA156" s="124">
        <f t="shared" si="84"/>
        <v>134.70000000000019</v>
      </c>
      <c r="AB156" s="124">
        <f t="shared" si="85"/>
        <v>31.939999999999937</v>
      </c>
      <c r="AC156" s="124">
        <f t="shared" si="86"/>
        <v>21.939999999999937</v>
      </c>
    </row>
    <row r="157" spans="2:29" x14ac:dyDescent="0.4">
      <c r="B157">
        <v>250</v>
      </c>
      <c r="C157" s="124">
        <f t="shared" si="69"/>
        <v>535.00000000000023</v>
      </c>
      <c r="D157" s="124">
        <f t="shared" si="70"/>
        <v>140.00000000000028</v>
      </c>
      <c r="E157" s="124">
        <f t="shared" si="71"/>
        <v>106.00000000000006</v>
      </c>
      <c r="F157" s="124"/>
      <c r="G157" s="124">
        <f t="shared" si="72"/>
        <v>439.99999999999886</v>
      </c>
      <c r="H157" s="124">
        <f t="shared" si="73"/>
        <v>114.99999999999986</v>
      </c>
      <c r="I157" s="124">
        <f t="shared" si="74"/>
        <v>106.00000000000006</v>
      </c>
      <c r="J157" s="124"/>
      <c r="K157" s="124">
        <f t="shared" si="75"/>
        <v>265</v>
      </c>
      <c r="L157" s="124">
        <f t="shared" si="76"/>
        <v>58.500000000000128</v>
      </c>
      <c r="M157" s="124">
        <f t="shared" si="77"/>
        <v>32.500000000000014</v>
      </c>
      <c r="N157" s="124"/>
      <c r="O157" s="124"/>
      <c r="P157" s="124"/>
      <c r="Q157" s="124"/>
      <c r="R157" s="124">
        <v>250</v>
      </c>
      <c r="S157" s="124">
        <f t="shared" si="78"/>
        <v>165.00000000000057</v>
      </c>
      <c r="T157" s="124">
        <f t="shared" si="79"/>
        <v>37.999999999999915</v>
      </c>
      <c r="U157" s="124">
        <f t="shared" si="80"/>
        <v>44.999999999999872</v>
      </c>
      <c r="V157" s="124"/>
      <c r="W157" s="124">
        <f t="shared" si="81"/>
        <v>165.00000000000057</v>
      </c>
      <c r="X157" s="124">
        <f t="shared" si="82"/>
        <v>37.999999999999915</v>
      </c>
      <c r="Y157" s="124">
        <f t="shared" si="83"/>
        <v>44.999999999999872</v>
      </c>
      <c r="Z157" s="124"/>
      <c r="AA157" s="124">
        <f t="shared" si="84"/>
        <v>135.0000000000002</v>
      </c>
      <c r="AB157" s="124">
        <f t="shared" si="85"/>
        <v>31.999999999999936</v>
      </c>
      <c r="AC157" s="124">
        <f t="shared" si="86"/>
        <v>21.999999999999936</v>
      </c>
    </row>
    <row r="158" spans="2:29" x14ac:dyDescent="0.4">
      <c r="B158">
        <v>251</v>
      </c>
      <c r="C158" s="124">
        <f t="shared" si="69"/>
        <v>536.70000000000027</v>
      </c>
      <c r="D158" s="124">
        <f t="shared" si="70"/>
        <v>140.40000000000029</v>
      </c>
      <c r="E158" s="124">
        <f t="shared" si="71"/>
        <v>106.28000000000006</v>
      </c>
      <c r="F158" s="124"/>
      <c r="G158" s="124">
        <f t="shared" si="72"/>
        <v>441.39999999999884</v>
      </c>
      <c r="H158" s="124">
        <f t="shared" si="73"/>
        <v>115.29999999999986</v>
      </c>
      <c r="I158" s="124">
        <f t="shared" si="74"/>
        <v>106.28000000000006</v>
      </c>
      <c r="J158" s="124"/>
      <c r="K158" s="124">
        <f t="shared" si="75"/>
        <v>265.89999999999998</v>
      </c>
      <c r="L158" s="124">
        <f t="shared" si="76"/>
        <v>58.63000000000013</v>
      </c>
      <c r="M158" s="124">
        <f t="shared" si="77"/>
        <v>32.590000000000018</v>
      </c>
      <c r="N158" s="124"/>
      <c r="O158" s="124"/>
      <c r="P158" s="124"/>
      <c r="Q158" s="124"/>
      <c r="R158" s="124">
        <v>251</v>
      </c>
      <c r="S158" s="124">
        <f t="shared" si="78"/>
        <v>165.30000000000058</v>
      </c>
      <c r="T158" s="124">
        <f t="shared" si="79"/>
        <v>38.079999999999913</v>
      </c>
      <c r="U158" s="124">
        <f t="shared" si="80"/>
        <v>45.11999999999987</v>
      </c>
      <c r="V158" s="124"/>
      <c r="W158" s="124">
        <f t="shared" si="81"/>
        <v>165.30000000000058</v>
      </c>
      <c r="X158" s="124">
        <f t="shared" si="82"/>
        <v>38.079999999999913</v>
      </c>
      <c r="Y158" s="124">
        <f t="shared" si="83"/>
        <v>45.11999999999987</v>
      </c>
      <c r="Z158" s="124"/>
      <c r="AA158" s="124">
        <f t="shared" si="84"/>
        <v>135.30000000000021</v>
      </c>
      <c r="AB158" s="124">
        <f t="shared" si="85"/>
        <v>32.059999999999938</v>
      </c>
      <c r="AC158" s="124">
        <f t="shared" si="86"/>
        <v>22.059999999999935</v>
      </c>
    </row>
    <row r="159" spans="2:29" x14ac:dyDescent="0.4">
      <c r="B159">
        <v>252</v>
      </c>
      <c r="C159" s="124">
        <f t="shared" si="69"/>
        <v>538.40000000000032</v>
      </c>
      <c r="D159" s="124">
        <f t="shared" si="70"/>
        <v>140.8000000000003</v>
      </c>
      <c r="E159" s="124">
        <f t="shared" si="71"/>
        <v>106.56000000000006</v>
      </c>
      <c r="F159" s="124"/>
      <c r="G159" s="124">
        <f t="shared" si="72"/>
        <v>442.79999999999882</v>
      </c>
      <c r="H159" s="124">
        <f t="shared" si="73"/>
        <v>115.59999999999985</v>
      </c>
      <c r="I159" s="124">
        <f t="shared" si="74"/>
        <v>106.56000000000006</v>
      </c>
      <c r="J159" s="124"/>
      <c r="K159" s="124">
        <f t="shared" si="75"/>
        <v>266.79999999999995</v>
      </c>
      <c r="L159" s="124">
        <f t="shared" si="76"/>
        <v>58.760000000000133</v>
      </c>
      <c r="M159" s="124">
        <f t="shared" si="77"/>
        <v>32.680000000000021</v>
      </c>
      <c r="N159" s="124"/>
      <c r="O159" s="124"/>
      <c r="P159" s="124"/>
      <c r="Q159" s="124"/>
      <c r="R159" s="124">
        <v>252</v>
      </c>
      <c r="S159" s="124">
        <f t="shared" si="78"/>
        <v>165.60000000000059</v>
      </c>
      <c r="T159" s="124">
        <f t="shared" si="79"/>
        <v>38.159999999999911</v>
      </c>
      <c r="U159" s="124">
        <f t="shared" si="80"/>
        <v>45.239999999999867</v>
      </c>
      <c r="V159" s="124"/>
      <c r="W159" s="124">
        <f t="shared" si="81"/>
        <v>165.60000000000059</v>
      </c>
      <c r="X159" s="124">
        <f t="shared" si="82"/>
        <v>38.159999999999911</v>
      </c>
      <c r="Y159" s="124">
        <f t="shared" si="83"/>
        <v>45.239999999999867</v>
      </c>
      <c r="Z159" s="124"/>
      <c r="AA159" s="124">
        <f t="shared" si="84"/>
        <v>135.60000000000022</v>
      </c>
      <c r="AB159" s="124">
        <f t="shared" si="85"/>
        <v>32.119999999999941</v>
      </c>
      <c r="AC159" s="124">
        <f t="shared" si="86"/>
        <v>22.119999999999933</v>
      </c>
    </row>
    <row r="160" spans="2:29" x14ac:dyDescent="0.4">
      <c r="B160">
        <v>253</v>
      </c>
      <c r="C160" s="124">
        <f t="shared" si="69"/>
        <v>540.10000000000036</v>
      </c>
      <c r="D160" s="124">
        <f t="shared" si="70"/>
        <v>141.2000000000003</v>
      </c>
      <c r="E160" s="124">
        <f t="shared" si="71"/>
        <v>106.84000000000006</v>
      </c>
      <c r="F160" s="124"/>
      <c r="G160" s="124">
        <f t="shared" si="72"/>
        <v>444.19999999999879</v>
      </c>
      <c r="H160" s="124">
        <f t="shared" si="73"/>
        <v>115.89999999999985</v>
      </c>
      <c r="I160" s="124">
        <f t="shared" si="74"/>
        <v>106.84000000000006</v>
      </c>
      <c r="J160" s="124"/>
      <c r="K160" s="124">
        <f t="shared" si="75"/>
        <v>267.69999999999993</v>
      </c>
      <c r="L160" s="124">
        <f t="shared" si="76"/>
        <v>58.890000000000136</v>
      </c>
      <c r="M160" s="124">
        <f t="shared" si="77"/>
        <v>32.770000000000024</v>
      </c>
      <c r="N160" s="124"/>
      <c r="O160" s="124"/>
      <c r="P160" s="124"/>
      <c r="Q160" s="124"/>
      <c r="R160" s="124">
        <v>253</v>
      </c>
      <c r="S160" s="124">
        <f t="shared" si="78"/>
        <v>165.9000000000006</v>
      </c>
      <c r="T160" s="124">
        <f t="shared" si="79"/>
        <v>38.23999999999991</v>
      </c>
      <c r="U160" s="124">
        <f t="shared" si="80"/>
        <v>45.359999999999864</v>
      </c>
      <c r="V160" s="124"/>
      <c r="W160" s="124">
        <f t="shared" si="81"/>
        <v>165.9000000000006</v>
      </c>
      <c r="X160" s="124">
        <f t="shared" si="82"/>
        <v>38.23999999999991</v>
      </c>
      <c r="Y160" s="124">
        <f t="shared" si="83"/>
        <v>45.359999999999864</v>
      </c>
      <c r="Z160" s="124"/>
      <c r="AA160" s="124">
        <f t="shared" si="84"/>
        <v>135.90000000000023</v>
      </c>
      <c r="AB160" s="124">
        <f t="shared" si="85"/>
        <v>32.179999999999943</v>
      </c>
      <c r="AC160" s="124">
        <f t="shared" si="86"/>
        <v>22.179999999999932</v>
      </c>
    </row>
    <row r="161" spans="2:29" x14ac:dyDescent="0.4">
      <c r="B161">
        <v>254</v>
      </c>
      <c r="C161" s="124">
        <f t="shared" si="69"/>
        <v>541.80000000000041</v>
      </c>
      <c r="D161" s="124">
        <f t="shared" si="70"/>
        <v>141.60000000000031</v>
      </c>
      <c r="E161" s="124">
        <f t="shared" si="71"/>
        <v>107.12000000000006</v>
      </c>
      <c r="F161" s="124"/>
      <c r="G161" s="124">
        <f t="shared" si="72"/>
        <v>445.59999999999877</v>
      </c>
      <c r="H161" s="124">
        <f t="shared" si="73"/>
        <v>116.19999999999985</v>
      </c>
      <c r="I161" s="124">
        <f t="shared" si="74"/>
        <v>107.12000000000006</v>
      </c>
      <c r="J161" s="124"/>
      <c r="K161" s="124">
        <f t="shared" si="75"/>
        <v>268.59999999999991</v>
      </c>
      <c r="L161" s="124">
        <f t="shared" si="76"/>
        <v>59.020000000000138</v>
      </c>
      <c r="M161" s="124">
        <f t="shared" si="77"/>
        <v>32.860000000000028</v>
      </c>
      <c r="N161" s="124"/>
      <c r="O161" s="124"/>
      <c r="P161" s="124"/>
      <c r="Q161" s="124"/>
      <c r="R161" s="124">
        <v>254</v>
      </c>
      <c r="S161" s="124">
        <f t="shared" si="78"/>
        <v>166.20000000000061</v>
      </c>
      <c r="T161" s="124">
        <f t="shared" si="79"/>
        <v>38.319999999999908</v>
      </c>
      <c r="U161" s="124">
        <f t="shared" si="80"/>
        <v>45.479999999999862</v>
      </c>
      <c r="V161" s="124"/>
      <c r="W161" s="124">
        <f t="shared" si="81"/>
        <v>166.20000000000061</v>
      </c>
      <c r="X161" s="124">
        <f t="shared" si="82"/>
        <v>38.319999999999908</v>
      </c>
      <c r="Y161" s="124">
        <f t="shared" si="83"/>
        <v>45.479999999999862</v>
      </c>
      <c r="Z161" s="124"/>
      <c r="AA161" s="124">
        <f t="shared" si="84"/>
        <v>136.20000000000024</v>
      </c>
      <c r="AB161" s="124">
        <f t="shared" si="85"/>
        <v>32.239999999999945</v>
      </c>
      <c r="AC161" s="124">
        <f t="shared" si="86"/>
        <v>22.239999999999931</v>
      </c>
    </row>
    <row r="162" spans="2:29" x14ac:dyDescent="0.4">
      <c r="B162">
        <v>255</v>
      </c>
      <c r="C162" s="124">
        <f t="shared" si="69"/>
        <v>543.50000000000045</v>
      </c>
      <c r="D162" s="124">
        <f t="shared" si="70"/>
        <v>142.00000000000031</v>
      </c>
      <c r="E162" s="124">
        <f t="shared" si="71"/>
        <v>107.40000000000006</v>
      </c>
      <c r="F162" s="124"/>
      <c r="G162" s="124">
        <f t="shared" si="72"/>
        <v>446.99999999999875</v>
      </c>
      <c r="H162" s="124">
        <f t="shared" si="73"/>
        <v>116.49999999999984</v>
      </c>
      <c r="I162" s="124">
        <f t="shared" si="74"/>
        <v>107.40000000000006</v>
      </c>
      <c r="J162" s="124"/>
      <c r="K162" s="124">
        <f t="shared" si="75"/>
        <v>269.49999999999989</v>
      </c>
      <c r="L162" s="124">
        <f t="shared" si="76"/>
        <v>59.150000000000141</v>
      </c>
      <c r="M162" s="124">
        <f t="shared" si="77"/>
        <v>32.950000000000031</v>
      </c>
      <c r="N162" s="124"/>
      <c r="O162" s="124"/>
      <c r="P162" s="124"/>
      <c r="Q162" s="124"/>
      <c r="R162" s="124">
        <v>255</v>
      </c>
      <c r="S162" s="124">
        <f t="shared" si="78"/>
        <v>166.50000000000063</v>
      </c>
      <c r="T162" s="124">
        <f t="shared" si="79"/>
        <v>38.399999999999906</v>
      </c>
      <c r="U162" s="124">
        <f t="shared" si="80"/>
        <v>45.599999999999859</v>
      </c>
      <c r="V162" s="124"/>
      <c r="W162" s="124">
        <f t="shared" si="81"/>
        <v>166.50000000000063</v>
      </c>
      <c r="X162" s="124">
        <f t="shared" si="82"/>
        <v>38.399999999999906</v>
      </c>
      <c r="Y162" s="124">
        <f t="shared" si="83"/>
        <v>45.599999999999859</v>
      </c>
      <c r="Z162" s="124"/>
      <c r="AA162" s="124">
        <f t="shared" si="84"/>
        <v>136.50000000000026</v>
      </c>
      <c r="AB162" s="124">
        <f t="shared" si="85"/>
        <v>32.299999999999947</v>
      </c>
      <c r="AC162" s="124">
        <f t="shared" si="86"/>
        <v>22.29999999999993</v>
      </c>
    </row>
    <row r="163" spans="2:29" x14ac:dyDescent="0.4">
      <c r="B163">
        <v>256</v>
      </c>
      <c r="C163" s="124">
        <f t="shared" si="69"/>
        <v>545.2000000000005</v>
      </c>
      <c r="D163" s="124">
        <f t="shared" si="70"/>
        <v>142.40000000000032</v>
      </c>
      <c r="E163" s="124">
        <f t="shared" si="71"/>
        <v>107.68000000000006</v>
      </c>
      <c r="F163" s="124"/>
      <c r="G163" s="124">
        <f t="shared" si="72"/>
        <v>448.39999999999873</v>
      </c>
      <c r="H163" s="124">
        <f t="shared" si="73"/>
        <v>116.79999999999984</v>
      </c>
      <c r="I163" s="124">
        <f t="shared" si="74"/>
        <v>107.68000000000006</v>
      </c>
      <c r="J163" s="124"/>
      <c r="K163" s="124">
        <f t="shared" si="75"/>
        <v>270.39999999999986</v>
      </c>
      <c r="L163" s="124">
        <f t="shared" si="76"/>
        <v>59.280000000000143</v>
      </c>
      <c r="M163" s="124">
        <f t="shared" si="77"/>
        <v>33.040000000000035</v>
      </c>
      <c r="N163" s="124"/>
      <c r="O163" s="124"/>
      <c r="P163" s="124"/>
      <c r="Q163" s="124"/>
      <c r="R163" s="124">
        <v>256</v>
      </c>
      <c r="S163" s="124">
        <f t="shared" si="78"/>
        <v>166.80000000000064</v>
      </c>
      <c r="T163" s="124">
        <f t="shared" si="79"/>
        <v>38.479999999999905</v>
      </c>
      <c r="U163" s="124">
        <f t="shared" si="80"/>
        <v>45.719999999999857</v>
      </c>
      <c r="V163" s="124"/>
      <c r="W163" s="124">
        <f t="shared" si="81"/>
        <v>166.80000000000064</v>
      </c>
      <c r="X163" s="124">
        <f t="shared" si="82"/>
        <v>38.479999999999905</v>
      </c>
      <c r="Y163" s="124">
        <f t="shared" si="83"/>
        <v>45.719999999999857</v>
      </c>
      <c r="Z163" s="124"/>
      <c r="AA163" s="124">
        <f t="shared" si="84"/>
        <v>136.80000000000027</v>
      </c>
      <c r="AB163" s="124">
        <f t="shared" si="85"/>
        <v>32.35999999999995</v>
      </c>
      <c r="AC163" s="124">
        <f t="shared" si="86"/>
        <v>22.359999999999928</v>
      </c>
    </row>
    <row r="164" spans="2:29" x14ac:dyDescent="0.4">
      <c r="B164">
        <v>257</v>
      </c>
      <c r="C164" s="124">
        <f t="shared" si="69"/>
        <v>546.90000000000055</v>
      </c>
      <c r="D164" s="124">
        <f t="shared" si="70"/>
        <v>142.80000000000032</v>
      </c>
      <c r="E164" s="124">
        <f t="shared" si="71"/>
        <v>107.96000000000006</v>
      </c>
      <c r="F164" s="124"/>
      <c r="G164" s="124">
        <f t="shared" si="72"/>
        <v>449.7999999999987</v>
      </c>
      <c r="H164" s="124">
        <f t="shared" si="73"/>
        <v>117.09999999999984</v>
      </c>
      <c r="I164" s="124">
        <f t="shared" si="74"/>
        <v>107.96000000000006</v>
      </c>
      <c r="J164" s="124"/>
      <c r="K164" s="124">
        <f t="shared" si="75"/>
        <v>271.29999999999984</v>
      </c>
      <c r="L164" s="124">
        <f t="shared" si="76"/>
        <v>59.410000000000146</v>
      </c>
      <c r="M164" s="124">
        <f t="shared" si="77"/>
        <v>33.130000000000038</v>
      </c>
      <c r="N164" s="124"/>
      <c r="O164" s="124"/>
      <c r="P164" s="124"/>
      <c r="Q164" s="124"/>
      <c r="R164" s="124">
        <v>257</v>
      </c>
      <c r="S164" s="124">
        <f t="shared" si="78"/>
        <v>167.10000000000065</v>
      </c>
      <c r="T164" s="124">
        <f t="shared" si="79"/>
        <v>38.559999999999903</v>
      </c>
      <c r="U164" s="124">
        <f t="shared" si="80"/>
        <v>45.839999999999854</v>
      </c>
      <c r="V164" s="124"/>
      <c r="W164" s="124">
        <f t="shared" si="81"/>
        <v>167.10000000000065</v>
      </c>
      <c r="X164" s="124">
        <f t="shared" si="82"/>
        <v>38.559999999999903</v>
      </c>
      <c r="Y164" s="124">
        <f t="shared" si="83"/>
        <v>45.839999999999854</v>
      </c>
      <c r="Z164" s="124"/>
      <c r="AA164" s="124">
        <f t="shared" si="84"/>
        <v>137.10000000000028</v>
      </c>
      <c r="AB164" s="124">
        <f t="shared" si="85"/>
        <v>32.419999999999952</v>
      </c>
      <c r="AC164" s="124">
        <f t="shared" si="86"/>
        <v>22.419999999999927</v>
      </c>
    </row>
    <row r="165" spans="2:29" x14ac:dyDescent="0.4">
      <c r="B165">
        <v>258</v>
      </c>
      <c r="C165" s="124">
        <f t="shared" si="69"/>
        <v>548.60000000000059</v>
      </c>
      <c r="D165" s="124">
        <f t="shared" si="70"/>
        <v>143.20000000000033</v>
      </c>
      <c r="E165" s="124">
        <f t="shared" si="71"/>
        <v>108.24000000000007</v>
      </c>
      <c r="F165" s="124"/>
      <c r="G165" s="124">
        <f t="shared" si="72"/>
        <v>451.19999999999868</v>
      </c>
      <c r="H165" s="124">
        <f t="shared" si="73"/>
        <v>117.39999999999984</v>
      </c>
      <c r="I165" s="124">
        <f t="shared" si="74"/>
        <v>108.24000000000007</v>
      </c>
      <c r="J165" s="124"/>
      <c r="K165" s="124">
        <f t="shared" si="75"/>
        <v>272.19999999999982</v>
      </c>
      <c r="L165" s="124">
        <f t="shared" si="76"/>
        <v>59.540000000000148</v>
      </c>
      <c r="M165" s="124">
        <f t="shared" si="77"/>
        <v>33.220000000000041</v>
      </c>
      <c r="N165" s="124"/>
      <c r="O165" s="124"/>
      <c r="P165" s="124"/>
      <c r="Q165" s="124"/>
      <c r="R165" s="124">
        <v>258</v>
      </c>
      <c r="S165" s="124">
        <f t="shared" si="78"/>
        <v>167.40000000000066</v>
      </c>
      <c r="T165" s="124">
        <f t="shared" si="79"/>
        <v>38.639999999999901</v>
      </c>
      <c r="U165" s="124">
        <f t="shared" si="80"/>
        <v>45.959999999999852</v>
      </c>
      <c r="V165" s="124"/>
      <c r="W165" s="124">
        <f t="shared" si="81"/>
        <v>167.40000000000066</v>
      </c>
      <c r="X165" s="124">
        <f t="shared" si="82"/>
        <v>38.639999999999901</v>
      </c>
      <c r="Y165" s="124">
        <f t="shared" si="83"/>
        <v>45.959999999999852</v>
      </c>
      <c r="Z165" s="124"/>
      <c r="AA165" s="124">
        <f t="shared" si="84"/>
        <v>137.40000000000029</v>
      </c>
      <c r="AB165" s="124">
        <f t="shared" si="85"/>
        <v>32.479999999999954</v>
      </c>
      <c r="AC165" s="124">
        <f t="shared" si="86"/>
        <v>22.479999999999926</v>
      </c>
    </row>
    <row r="166" spans="2:29" x14ac:dyDescent="0.4">
      <c r="B166">
        <v>259</v>
      </c>
      <c r="C166" s="124">
        <f t="shared" si="69"/>
        <v>550.30000000000064</v>
      </c>
      <c r="D166" s="124">
        <f t="shared" si="70"/>
        <v>143.60000000000034</v>
      </c>
      <c r="E166" s="124">
        <f t="shared" si="71"/>
        <v>108.52000000000007</v>
      </c>
      <c r="F166" s="124"/>
      <c r="G166" s="124">
        <f t="shared" si="72"/>
        <v>452.59999999999866</v>
      </c>
      <c r="H166" s="124">
        <f t="shared" si="73"/>
        <v>117.69999999999983</v>
      </c>
      <c r="I166" s="124">
        <f t="shared" si="74"/>
        <v>108.52000000000007</v>
      </c>
      <c r="J166" s="124"/>
      <c r="K166" s="124">
        <f t="shared" si="75"/>
        <v>273.0999999999998</v>
      </c>
      <c r="L166" s="124">
        <f t="shared" si="76"/>
        <v>59.670000000000151</v>
      </c>
      <c r="M166" s="124">
        <f t="shared" si="77"/>
        <v>33.310000000000045</v>
      </c>
      <c r="N166" s="124"/>
      <c r="O166" s="124"/>
      <c r="P166" s="124"/>
      <c r="Q166" s="124"/>
      <c r="R166" s="124">
        <v>259</v>
      </c>
      <c r="S166" s="124">
        <f t="shared" si="78"/>
        <v>167.70000000000067</v>
      </c>
      <c r="T166" s="124">
        <f t="shared" si="79"/>
        <v>38.719999999999899</v>
      </c>
      <c r="U166" s="124">
        <f t="shared" si="80"/>
        <v>46.079999999999849</v>
      </c>
      <c r="V166" s="124"/>
      <c r="W166" s="124">
        <f t="shared" si="81"/>
        <v>167.70000000000067</v>
      </c>
      <c r="X166" s="124">
        <f t="shared" si="82"/>
        <v>38.719999999999899</v>
      </c>
      <c r="Y166" s="124">
        <f t="shared" si="83"/>
        <v>46.079999999999849</v>
      </c>
      <c r="Z166" s="124"/>
      <c r="AA166" s="124">
        <f t="shared" si="84"/>
        <v>137.7000000000003</v>
      </c>
      <c r="AB166" s="124">
        <f t="shared" si="85"/>
        <v>32.539999999999957</v>
      </c>
      <c r="AC166" s="124">
        <f t="shared" si="86"/>
        <v>22.539999999999925</v>
      </c>
    </row>
    <row r="167" spans="2:29" x14ac:dyDescent="0.4">
      <c r="B167">
        <v>260</v>
      </c>
      <c r="C167" s="124">
        <f t="shared" si="69"/>
        <v>552.00000000000068</v>
      </c>
      <c r="D167" s="124">
        <f t="shared" si="70"/>
        <v>144.00000000000034</v>
      </c>
      <c r="E167" s="124">
        <f t="shared" si="71"/>
        <v>108.80000000000007</v>
      </c>
      <c r="F167" s="124"/>
      <c r="G167" s="124">
        <f t="shared" si="72"/>
        <v>453.99999999999864</v>
      </c>
      <c r="H167" s="124">
        <f t="shared" si="73"/>
        <v>117.99999999999983</v>
      </c>
      <c r="I167" s="124">
        <f t="shared" si="74"/>
        <v>108.80000000000007</v>
      </c>
      <c r="J167" s="124"/>
      <c r="K167" s="124">
        <f t="shared" si="75"/>
        <v>273.99999999999977</v>
      </c>
      <c r="L167" s="124">
        <f t="shared" si="76"/>
        <v>59.800000000000153</v>
      </c>
      <c r="M167" s="124">
        <f t="shared" si="77"/>
        <v>33.400000000000048</v>
      </c>
      <c r="N167" s="124"/>
      <c r="O167" s="124"/>
      <c r="P167" s="124"/>
      <c r="Q167" s="124"/>
      <c r="R167" s="124">
        <v>260</v>
      </c>
      <c r="S167" s="124">
        <f t="shared" si="78"/>
        <v>168.00000000000068</v>
      </c>
      <c r="T167" s="124">
        <f t="shared" si="79"/>
        <v>38.799999999999898</v>
      </c>
      <c r="U167" s="124">
        <f t="shared" si="80"/>
        <v>46.199999999999847</v>
      </c>
      <c r="V167" s="124"/>
      <c r="W167" s="124">
        <f t="shared" si="81"/>
        <v>168.00000000000068</v>
      </c>
      <c r="X167" s="124">
        <f t="shared" si="82"/>
        <v>38.799999999999898</v>
      </c>
      <c r="Y167" s="124">
        <f t="shared" si="83"/>
        <v>46.199999999999847</v>
      </c>
      <c r="Z167" s="124"/>
      <c r="AA167" s="124">
        <f t="shared" si="84"/>
        <v>138.00000000000031</v>
      </c>
      <c r="AB167" s="124">
        <f t="shared" si="85"/>
        <v>32.599999999999959</v>
      </c>
      <c r="AC167" s="124">
        <f t="shared" si="86"/>
        <v>22.599999999999923</v>
      </c>
    </row>
    <row r="168" spans="2:29" x14ac:dyDescent="0.4">
      <c r="B168">
        <v>261</v>
      </c>
      <c r="C168" s="124">
        <f t="shared" si="69"/>
        <v>553.70000000000073</v>
      </c>
      <c r="D168" s="124">
        <f t="shared" si="70"/>
        <v>144.40000000000035</v>
      </c>
      <c r="E168" s="124">
        <f t="shared" si="71"/>
        <v>109.08000000000007</v>
      </c>
      <c r="F168" s="124"/>
      <c r="G168" s="124">
        <f t="shared" si="72"/>
        <v>455.39999999999861</v>
      </c>
      <c r="H168" s="124">
        <f t="shared" si="73"/>
        <v>118.29999999999983</v>
      </c>
      <c r="I168" s="124">
        <f t="shared" si="74"/>
        <v>109.08000000000007</v>
      </c>
      <c r="J168" s="124"/>
      <c r="K168" s="124">
        <f t="shared" si="75"/>
        <v>274.89999999999975</v>
      </c>
      <c r="L168" s="124">
        <f t="shared" si="76"/>
        <v>59.930000000000156</v>
      </c>
      <c r="M168" s="124">
        <f t="shared" si="77"/>
        <v>33.490000000000052</v>
      </c>
      <c r="N168" s="124"/>
      <c r="O168" s="124"/>
      <c r="P168" s="124"/>
      <c r="Q168" s="124"/>
      <c r="R168" s="124">
        <v>261</v>
      </c>
      <c r="S168" s="124">
        <f t="shared" si="78"/>
        <v>168.30000000000069</v>
      </c>
      <c r="T168" s="124">
        <f t="shared" si="79"/>
        <v>38.879999999999896</v>
      </c>
      <c r="U168" s="124">
        <f t="shared" si="80"/>
        <v>46.319999999999844</v>
      </c>
      <c r="V168" s="124"/>
      <c r="W168" s="124">
        <f t="shared" si="81"/>
        <v>168.30000000000069</v>
      </c>
      <c r="X168" s="124">
        <f t="shared" si="82"/>
        <v>38.879999999999896</v>
      </c>
      <c r="Y168" s="124">
        <f t="shared" si="83"/>
        <v>46.319999999999844</v>
      </c>
      <c r="Z168" s="124"/>
      <c r="AA168" s="124">
        <f t="shared" si="84"/>
        <v>138.30000000000032</v>
      </c>
      <c r="AB168" s="124">
        <f t="shared" si="85"/>
        <v>32.659999999999961</v>
      </c>
      <c r="AC168" s="124">
        <f t="shared" si="86"/>
        <v>22.659999999999922</v>
      </c>
    </row>
    <row r="169" spans="2:29" x14ac:dyDescent="0.4">
      <c r="B169">
        <v>262</v>
      </c>
      <c r="C169" s="124">
        <f t="shared" si="69"/>
        <v>555.40000000000077</v>
      </c>
      <c r="D169" s="124">
        <f t="shared" si="70"/>
        <v>144.80000000000035</v>
      </c>
      <c r="E169" s="124">
        <f t="shared" si="71"/>
        <v>109.36000000000007</v>
      </c>
      <c r="F169" s="124"/>
      <c r="G169" s="124">
        <f t="shared" si="72"/>
        <v>456.79999999999859</v>
      </c>
      <c r="H169" s="124">
        <f t="shared" si="73"/>
        <v>118.59999999999982</v>
      </c>
      <c r="I169" s="124">
        <f t="shared" si="74"/>
        <v>109.36000000000007</v>
      </c>
      <c r="J169" s="124"/>
      <c r="K169" s="124">
        <f t="shared" si="75"/>
        <v>275.79999999999973</v>
      </c>
      <c r="L169" s="124">
        <f t="shared" si="76"/>
        <v>60.060000000000159</v>
      </c>
      <c r="M169" s="124">
        <f t="shared" si="77"/>
        <v>33.580000000000055</v>
      </c>
      <c r="N169" s="124"/>
      <c r="O169" s="124"/>
      <c r="P169" s="124"/>
      <c r="Q169" s="124"/>
      <c r="R169" s="124">
        <v>262</v>
      </c>
      <c r="S169" s="124">
        <f t="shared" si="78"/>
        <v>168.6000000000007</v>
      </c>
      <c r="T169" s="124">
        <f t="shared" si="79"/>
        <v>38.959999999999894</v>
      </c>
      <c r="U169" s="124">
        <f t="shared" si="80"/>
        <v>46.439999999999841</v>
      </c>
      <c r="V169" s="124"/>
      <c r="W169" s="124">
        <f t="shared" si="81"/>
        <v>168.6000000000007</v>
      </c>
      <c r="X169" s="124">
        <f t="shared" si="82"/>
        <v>38.959999999999894</v>
      </c>
      <c r="Y169" s="124">
        <f t="shared" si="83"/>
        <v>46.439999999999841</v>
      </c>
      <c r="Z169" s="124"/>
      <c r="AA169" s="124">
        <f t="shared" si="84"/>
        <v>138.60000000000034</v>
      </c>
      <c r="AB169" s="124">
        <f t="shared" si="85"/>
        <v>32.719999999999963</v>
      </c>
      <c r="AC169" s="124">
        <f t="shared" si="86"/>
        <v>22.719999999999921</v>
      </c>
    </row>
    <row r="170" spans="2:29" x14ac:dyDescent="0.4">
      <c r="B170">
        <v>263</v>
      </c>
      <c r="C170" s="124">
        <f t="shared" si="69"/>
        <v>557.10000000000082</v>
      </c>
      <c r="D170" s="124">
        <f t="shared" si="70"/>
        <v>145.20000000000036</v>
      </c>
      <c r="E170" s="124">
        <f t="shared" si="71"/>
        <v>109.64000000000007</v>
      </c>
      <c r="F170" s="124"/>
      <c r="G170" s="124">
        <f t="shared" si="72"/>
        <v>458.19999999999857</v>
      </c>
      <c r="H170" s="124">
        <f t="shared" si="73"/>
        <v>118.89999999999982</v>
      </c>
      <c r="I170" s="124">
        <f t="shared" si="74"/>
        <v>109.64000000000007</v>
      </c>
      <c r="J170" s="124"/>
      <c r="K170" s="124">
        <f t="shared" si="75"/>
        <v>276.6999999999997</v>
      </c>
      <c r="L170" s="124">
        <f t="shared" si="76"/>
        <v>60.190000000000161</v>
      </c>
      <c r="M170" s="124">
        <f t="shared" si="77"/>
        <v>33.670000000000059</v>
      </c>
      <c r="N170" s="124"/>
      <c r="O170" s="124"/>
      <c r="P170" s="124"/>
      <c r="Q170" s="124"/>
      <c r="R170" s="124">
        <v>263</v>
      </c>
      <c r="S170" s="124">
        <f t="shared" si="78"/>
        <v>168.90000000000072</v>
      </c>
      <c r="T170" s="124">
        <f t="shared" si="79"/>
        <v>39.039999999999893</v>
      </c>
      <c r="U170" s="124">
        <f t="shared" si="80"/>
        <v>46.559999999999839</v>
      </c>
      <c r="V170" s="124"/>
      <c r="W170" s="124">
        <f t="shared" si="81"/>
        <v>168.90000000000072</v>
      </c>
      <c r="X170" s="124">
        <f t="shared" si="82"/>
        <v>39.039999999999893</v>
      </c>
      <c r="Y170" s="124">
        <f t="shared" si="83"/>
        <v>46.559999999999839</v>
      </c>
      <c r="Z170" s="124"/>
      <c r="AA170" s="124">
        <f t="shared" si="84"/>
        <v>138.90000000000035</v>
      </c>
      <c r="AB170" s="124">
        <f t="shared" si="85"/>
        <v>32.779999999999966</v>
      </c>
      <c r="AC170" s="124">
        <f t="shared" si="86"/>
        <v>22.779999999999919</v>
      </c>
    </row>
    <row r="171" spans="2:29" x14ac:dyDescent="0.4">
      <c r="B171">
        <v>264</v>
      </c>
      <c r="C171" s="124">
        <f t="shared" si="69"/>
        <v>558.80000000000086</v>
      </c>
      <c r="D171" s="124">
        <f t="shared" si="70"/>
        <v>145.60000000000036</v>
      </c>
      <c r="E171" s="124">
        <f t="shared" si="71"/>
        <v>109.92000000000007</v>
      </c>
      <c r="F171" s="124"/>
      <c r="G171" s="124">
        <f t="shared" si="72"/>
        <v>459.59999999999854</v>
      </c>
      <c r="H171" s="124">
        <f t="shared" si="73"/>
        <v>119.19999999999982</v>
      </c>
      <c r="I171" s="124">
        <f t="shared" si="74"/>
        <v>109.92000000000007</v>
      </c>
      <c r="J171" s="124"/>
      <c r="K171" s="124">
        <f t="shared" si="75"/>
        <v>277.59999999999968</v>
      </c>
      <c r="L171" s="124">
        <f t="shared" si="76"/>
        <v>60.320000000000164</v>
      </c>
      <c r="M171" s="124">
        <f t="shared" si="77"/>
        <v>33.760000000000062</v>
      </c>
      <c r="N171" s="124"/>
      <c r="O171" s="124"/>
      <c r="P171" s="124"/>
      <c r="Q171" s="124"/>
      <c r="R171" s="124">
        <v>264</v>
      </c>
      <c r="S171" s="124">
        <f t="shared" si="78"/>
        <v>169.20000000000073</v>
      </c>
      <c r="T171" s="124">
        <f t="shared" si="79"/>
        <v>39.119999999999891</v>
      </c>
      <c r="U171" s="124">
        <f t="shared" si="80"/>
        <v>46.679999999999836</v>
      </c>
      <c r="V171" s="124"/>
      <c r="W171" s="124">
        <f t="shared" si="81"/>
        <v>169.20000000000073</v>
      </c>
      <c r="X171" s="124">
        <f t="shared" si="82"/>
        <v>39.119999999999891</v>
      </c>
      <c r="Y171" s="124">
        <f t="shared" si="83"/>
        <v>46.679999999999836</v>
      </c>
      <c r="Z171" s="124"/>
      <c r="AA171" s="124">
        <f t="shared" si="84"/>
        <v>139.20000000000036</v>
      </c>
      <c r="AB171" s="124">
        <f t="shared" si="85"/>
        <v>32.839999999999968</v>
      </c>
      <c r="AC171" s="124">
        <f t="shared" si="86"/>
        <v>22.839999999999918</v>
      </c>
    </row>
    <row r="172" spans="2:29" x14ac:dyDescent="0.4">
      <c r="B172">
        <v>265</v>
      </c>
      <c r="C172" s="124">
        <f t="shared" si="69"/>
        <v>560.50000000000091</v>
      </c>
      <c r="D172" s="124">
        <f t="shared" si="70"/>
        <v>146.00000000000037</v>
      </c>
      <c r="E172" s="124">
        <f t="shared" si="71"/>
        <v>110.20000000000007</v>
      </c>
      <c r="F172" s="124"/>
      <c r="G172" s="124">
        <f t="shared" si="72"/>
        <v>460.99999999999852</v>
      </c>
      <c r="H172" s="124">
        <f t="shared" si="73"/>
        <v>119.49999999999982</v>
      </c>
      <c r="I172" s="124">
        <f t="shared" si="74"/>
        <v>110.20000000000007</v>
      </c>
      <c r="J172" s="124"/>
      <c r="K172" s="124">
        <f t="shared" si="75"/>
        <v>278.49999999999966</v>
      </c>
      <c r="L172" s="124">
        <f t="shared" si="76"/>
        <v>60.450000000000166</v>
      </c>
      <c r="M172" s="124">
        <f t="shared" si="77"/>
        <v>33.850000000000065</v>
      </c>
      <c r="N172" s="124"/>
      <c r="O172" s="124"/>
      <c r="P172" s="124"/>
      <c r="Q172" s="124"/>
      <c r="R172" s="124">
        <v>265</v>
      </c>
      <c r="S172" s="124">
        <f t="shared" si="78"/>
        <v>169.50000000000074</v>
      </c>
      <c r="T172" s="124">
        <f t="shared" si="79"/>
        <v>39.199999999999889</v>
      </c>
      <c r="U172" s="124">
        <f t="shared" si="80"/>
        <v>46.799999999999834</v>
      </c>
      <c r="V172" s="124"/>
      <c r="W172" s="124">
        <f t="shared" si="81"/>
        <v>169.50000000000074</v>
      </c>
      <c r="X172" s="124">
        <f t="shared" si="82"/>
        <v>39.199999999999889</v>
      </c>
      <c r="Y172" s="124">
        <f t="shared" si="83"/>
        <v>46.799999999999834</v>
      </c>
      <c r="Z172" s="124"/>
      <c r="AA172" s="124">
        <f t="shared" si="84"/>
        <v>139.50000000000037</v>
      </c>
      <c r="AB172" s="124">
        <f t="shared" si="85"/>
        <v>32.89999999999997</v>
      </c>
      <c r="AC172" s="124">
        <f t="shared" si="86"/>
        <v>22.899999999999917</v>
      </c>
    </row>
    <row r="173" spans="2:29" x14ac:dyDescent="0.4">
      <c r="B173">
        <v>266</v>
      </c>
      <c r="C173" s="124">
        <f t="shared" ref="C173:C206" si="87">C172+((C$207-C$107)/100)</f>
        <v>562.20000000000095</v>
      </c>
      <c r="D173" s="124">
        <f t="shared" ref="D173:D206" si="88">D172+((D$207-D$107)/100)</f>
        <v>146.40000000000038</v>
      </c>
      <c r="E173" s="124">
        <f t="shared" ref="E173:E206" si="89">E172+((E$207-E$107)/100)</f>
        <v>110.48000000000008</v>
      </c>
      <c r="F173" s="124"/>
      <c r="G173" s="124">
        <f t="shared" ref="G173:G206" si="90">G172+((G$207-G$107)/100)</f>
        <v>462.3999999999985</v>
      </c>
      <c r="H173" s="124">
        <f t="shared" ref="H173:H206" si="91">H172+((H$207-H$107)/100)</f>
        <v>119.79999999999981</v>
      </c>
      <c r="I173" s="124">
        <f t="shared" ref="I173:I206" si="92">I172+((I$207-I$107)/100)</f>
        <v>110.48000000000008</v>
      </c>
      <c r="J173" s="124"/>
      <c r="K173" s="124">
        <f t="shared" ref="K173:K206" si="93">K172+((K$207-K$107)/100)</f>
        <v>279.39999999999964</v>
      </c>
      <c r="L173" s="124">
        <f t="shared" ref="L173:L206" si="94">L172+((L$207-L$107)/100)</f>
        <v>60.580000000000169</v>
      </c>
      <c r="M173" s="124">
        <f t="shared" ref="M173:M206" si="95">M172+((M$207-M$107)/100)</f>
        <v>33.940000000000069</v>
      </c>
      <c r="N173" s="124"/>
      <c r="O173" s="124"/>
      <c r="P173" s="124"/>
      <c r="Q173" s="124"/>
      <c r="R173" s="124">
        <v>266</v>
      </c>
      <c r="S173" s="124">
        <f t="shared" ref="S173:S206" si="96">S172+((S$207-S$107)/100)</f>
        <v>169.80000000000075</v>
      </c>
      <c r="T173" s="124">
        <f t="shared" ref="T173:T206" si="97">T172+((T$207-T$107)/100)</f>
        <v>39.279999999999887</v>
      </c>
      <c r="U173" s="124">
        <f t="shared" ref="U173:U206" si="98">U172+((U$207-U$107)/100)</f>
        <v>46.919999999999831</v>
      </c>
      <c r="V173" s="124"/>
      <c r="W173" s="124">
        <f t="shared" ref="W173:W206" si="99">W172+((W$207-W$107)/100)</f>
        <v>169.80000000000075</v>
      </c>
      <c r="X173" s="124">
        <f t="shared" ref="X173:X206" si="100">X172+((X$207-X$107)/100)</f>
        <v>39.279999999999887</v>
      </c>
      <c r="Y173" s="124">
        <f t="shared" ref="Y173:Y206" si="101">Y172+((Y$207-Y$107)/100)</f>
        <v>46.919999999999831</v>
      </c>
      <c r="Z173" s="124"/>
      <c r="AA173" s="124">
        <f t="shared" ref="AA173:AA206" si="102">AA172+((AA$207-AA$107)/100)</f>
        <v>139.80000000000038</v>
      </c>
      <c r="AB173" s="124">
        <f t="shared" ref="AB173:AB206" si="103">AB172+((AB$207-AB$107)/100)</f>
        <v>32.959999999999972</v>
      </c>
      <c r="AC173" s="124">
        <f t="shared" ref="AC173:AC206" si="104">AC172+((AC$207-AC$107)/100)</f>
        <v>22.959999999999916</v>
      </c>
    </row>
    <row r="174" spans="2:29" x14ac:dyDescent="0.4">
      <c r="B174">
        <v>267</v>
      </c>
      <c r="C174" s="124">
        <f t="shared" si="87"/>
        <v>563.900000000001</v>
      </c>
      <c r="D174" s="124">
        <f t="shared" si="88"/>
        <v>146.80000000000038</v>
      </c>
      <c r="E174" s="124">
        <f t="shared" si="89"/>
        <v>110.76000000000008</v>
      </c>
      <c r="F174" s="124"/>
      <c r="G174" s="124">
        <f t="shared" si="90"/>
        <v>463.79999999999848</v>
      </c>
      <c r="H174" s="124">
        <f t="shared" si="91"/>
        <v>120.09999999999981</v>
      </c>
      <c r="I174" s="124">
        <f t="shared" si="92"/>
        <v>110.76000000000008</v>
      </c>
      <c r="J174" s="124"/>
      <c r="K174" s="124">
        <f t="shared" si="93"/>
        <v>280.29999999999961</v>
      </c>
      <c r="L174" s="124">
        <f t="shared" si="94"/>
        <v>60.710000000000171</v>
      </c>
      <c r="M174" s="124">
        <f t="shared" si="95"/>
        <v>34.030000000000072</v>
      </c>
      <c r="N174" s="124"/>
      <c r="O174" s="124"/>
      <c r="P174" s="124"/>
      <c r="Q174" s="124"/>
      <c r="R174" s="124">
        <v>267</v>
      </c>
      <c r="S174" s="124">
        <f t="shared" si="96"/>
        <v>170.10000000000076</v>
      </c>
      <c r="T174" s="124">
        <f t="shared" si="97"/>
        <v>39.359999999999886</v>
      </c>
      <c r="U174" s="124">
        <f t="shared" si="98"/>
        <v>47.039999999999829</v>
      </c>
      <c r="V174" s="124"/>
      <c r="W174" s="124">
        <f t="shared" si="99"/>
        <v>170.10000000000076</v>
      </c>
      <c r="X174" s="124">
        <f t="shared" si="100"/>
        <v>39.359999999999886</v>
      </c>
      <c r="Y174" s="124">
        <f t="shared" si="101"/>
        <v>47.039999999999829</v>
      </c>
      <c r="Z174" s="124"/>
      <c r="AA174" s="124">
        <f t="shared" si="102"/>
        <v>140.10000000000039</v>
      </c>
      <c r="AB174" s="124">
        <f t="shared" si="103"/>
        <v>33.019999999999975</v>
      </c>
      <c r="AC174" s="124">
        <f t="shared" si="104"/>
        <v>23.019999999999914</v>
      </c>
    </row>
    <row r="175" spans="2:29" x14ac:dyDescent="0.4">
      <c r="B175">
        <v>268</v>
      </c>
      <c r="C175" s="124">
        <f t="shared" si="87"/>
        <v>565.60000000000105</v>
      </c>
      <c r="D175" s="124">
        <f t="shared" si="88"/>
        <v>147.20000000000039</v>
      </c>
      <c r="E175" s="124">
        <f t="shared" si="89"/>
        <v>111.04000000000008</v>
      </c>
      <c r="F175" s="124"/>
      <c r="G175" s="124">
        <f t="shared" si="90"/>
        <v>465.19999999999845</v>
      </c>
      <c r="H175" s="124">
        <f t="shared" si="91"/>
        <v>120.39999999999981</v>
      </c>
      <c r="I175" s="124">
        <f t="shared" si="92"/>
        <v>111.04000000000008</v>
      </c>
      <c r="J175" s="124"/>
      <c r="K175" s="124">
        <f t="shared" si="93"/>
        <v>281.19999999999959</v>
      </c>
      <c r="L175" s="124">
        <f t="shared" si="94"/>
        <v>60.840000000000174</v>
      </c>
      <c r="M175" s="124">
        <f t="shared" si="95"/>
        <v>34.120000000000076</v>
      </c>
      <c r="N175" s="124"/>
      <c r="O175" s="124"/>
      <c r="P175" s="124"/>
      <c r="Q175" s="124"/>
      <c r="R175" s="124">
        <v>268</v>
      </c>
      <c r="S175" s="124">
        <f t="shared" si="96"/>
        <v>170.40000000000077</v>
      </c>
      <c r="T175" s="124">
        <f t="shared" si="97"/>
        <v>39.439999999999884</v>
      </c>
      <c r="U175" s="124">
        <f t="shared" si="98"/>
        <v>47.159999999999826</v>
      </c>
      <c r="V175" s="124"/>
      <c r="W175" s="124">
        <f t="shared" si="99"/>
        <v>170.40000000000077</v>
      </c>
      <c r="X175" s="124">
        <f t="shared" si="100"/>
        <v>39.439999999999884</v>
      </c>
      <c r="Y175" s="124">
        <f t="shared" si="101"/>
        <v>47.159999999999826</v>
      </c>
      <c r="Z175" s="124"/>
      <c r="AA175" s="124">
        <f t="shared" si="102"/>
        <v>140.4000000000004</v>
      </c>
      <c r="AB175" s="124">
        <f t="shared" si="103"/>
        <v>33.079999999999977</v>
      </c>
      <c r="AC175" s="124">
        <f t="shared" si="104"/>
        <v>23.079999999999913</v>
      </c>
    </row>
    <row r="176" spans="2:29" x14ac:dyDescent="0.4">
      <c r="B176">
        <v>269</v>
      </c>
      <c r="C176" s="124">
        <f t="shared" si="87"/>
        <v>567.30000000000109</v>
      </c>
      <c r="D176" s="124">
        <f t="shared" si="88"/>
        <v>147.60000000000039</v>
      </c>
      <c r="E176" s="124">
        <f t="shared" si="89"/>
        <v>111.32000000000008</v>
      </c>
      <c r="F176" s="124"/>
      <c r="G176" s="124">
        <f t="shared" si="90"/>
        <v>466.59999999999843</v>
      </c>
      <c r="H176" s="124">
        <f t="shared" si="91"/>
        <v>120.6999999999998</v>
      </c>
      <c r="I176" s="124">
        <f t="shared" si="92"/>
        <v>111.32000000000008</v>
      </c>
      <c r="J176" s="124"/>
      <c r="K176" s="124">
        <f t="shared" si="93"/>
        <v>282.09999999999957</v>
      </c>
      <c r="L176" s="124">
        <f t="shared" si="94"/>
        <v>60.970000000000176</v>
      </c>
      <c r="M176" s="124">
        <f t="shared" si="95"/>
        <v>34.210000000000079</v>
      </c>
      <c r="N176" s="124"/>
      <c r="O176" s="124"/>
      <c r="P176" s="124"/>
      <c r="Q176" s="124"/>
      <c r="R176" s="124">
        <v>269</v>
      </c>
      <c r="S176" s="124">
        <f t="shared" si="96"/>
        <v>170.70000000000078</v>
      </c>
      <c r="T176" s="124">
        <f t="shared" si="97"/>
        <v>39.519999999999882</v>
      </c>
      <c r="U176" s="124">
        <f t="shared" si="98"/>
        <v>47.279999999999824</v>
      </c>
      <c r="V176" s="124"/>
      <c r="W176" s="124">
        <f t="shared" si="99"/>
        <v>170.70000000000078</v>
      </c>
      <c r="X176" s="124">
        <f t="shared" si="100"/>
        <v>39.519999999999882</v>
      </c>
      <c r="Y176" s="124">
        <f t="shared" si="101"/>
        <v>47.279999999999824</v>
      </c>
      <c r="Z176" s="124"/>
      <c r="AA176" s="124">
        <f t="shared" si="102"/>
        <v>140.70000000000041</v>
      </c>
      <c r="AB176" s="124">
        <f t="shared" si="103"/>
        <v>33.139999999999979</v>
      </c>
      <c r="AC176" s="124">
        <f t="shared" si="104"/>
        <v>23.139999999999912</v>
      </c>
    </row>
    <row r="177" spans="2:29" x14ac:dyDescent="0.4">
      <c r="B177">
        <v>270</v>
      </c>
      <c r="C177" s="124">
        <f t="shared" si="87"/>
        <v>569.00000000000114</v>
      </c>
      <c r="D177" s="124">
        <f t="shared" si="88"/>
        <v>148.0000000000004</v>
      </c>
      <c r="E177" s="124">
        <f t="shared" si="89"/>
        <v>111.60000000000008</v>
      </c>
      <c r="F177" s="124"/>
      <c r="G177" s="124">
        <f t="shared" si="90"/>
        <v>467.99999999999841</v>
      </c>
      <c r="H177" s="124">
        <f t="shared" si="91"/>
        <v>120.9999999999998</v>
      </c>
      <c r="I177" s="124">
        <f t="shared" si="92"/>
        <v>111.60000000000008</v>
      </c>
      <c r="J177" s="124"/>
      <c r="K177" s="124">
        <f t="shared" si="93"/>
        <v>282.99999999999955</v>
      </c>
      <c r="L177" s="124">
        <f t="shared" si="94"/>
        <v>61.100000000000179</v>
      </c>
      <c r="M177" s="124">
        <f t="shared" si="95"/>
        <v>34.300000000000082</v>
      </c>
      <c r="N177" s="124"/>
      <c r="O177" s="124"/>
      <c r="P177" s="124"/>
      <c r="Q177" s="124"/>
      <c r="R177" s="124">
        <v>270</v>
      </c>
      <c r="S177" s="124">
        <f t="shared" si="96"/>
        <v>171.0000000000008</v>
      </c>
      <c r="T177" s="124">
        <f t="shared" si="97"/>
        <v>39.599999999999881</v>
      </c>
      <c r="U177" s="124">
        <f t="shared" si="98"/>
        <v>47.399999999999821</v>
      </c>
      <c r="V177" s="124"/>
      <c r="W177" s="124">
        <f t="shared" si="99"/>
        <v>171.0000000000008</v>
      </c>
      <c r="X177" s="124">
        <f t="shared" si="100"/>
        <v>39.599999999999881</v>
      </c>
      <c r="Y177" s="124">
        <f t="shared" si="101"/>
        <v>47.399999999999821</v>
      </c>
      <c r="Z177" s="124"/>
      <c r="AA177" s="124">
        <f t="shared" si="102"/>
        <v>141.00000000000043</v>
      </c>
      <c r="AB177" s="124">
        <f t="shared" si="103"/>
        <v>33.199999999999982</v>
      </c>
      <c r="AC177" s="124">
        <f t="shared" si="104"/>
        <v>23.19999999999991</v>
      </c>
    </row>
    <row r="178" spans="2:29" x14ac:dyDescent="0.4">
      <c r="B178">
        <v>271</v>
      </c>
      <c r="C178" s="124">
        <f t="shared" si="87"/>
        <v>570.70000000000118</v>
      </c>
      <c r="D178" s="124">
        <f t="shared" si="88"/>
        <v>148.4000000000004</v>
      </c>
      <c r="E178" s="124">
        <f t="shared" si="89"/>
        <v>111.88000000000008</v>
      </c>
      <c r="F178" s="124"/>
      <c r="G178" s="124">
        <f t="shared" si="90"/>
        <v>469.39999999999839</v>
      </c>
      <c r="H178" s="124">
        <f t="shared" si="91"/>
        <v>121.2999999999998</v>
      </c>
      <c r="I178" s="124">
        <f t="shared" si="92"/>
        <v>111.88000000000008</v>
      </c>
      <c r="J178" s="124"/>
      <c r="K178" s="124">
        <f t="shared" si="93"/>
        <v>283.89999999999952</v>
      </c>
      <c r="L178" s="124">
        <f t="shared" si="94"/>
        <v>61.230000000000182</v>
      </c>
      <c r="M178" s="124">
        <f t="shared" si="95"/>
        <v>34.390000000000086</v>
      </c>
      <c r="N178" s="124"/>
      <c r="O178" s="124"/>
      <c r="P178" s="124"/>
      <c r="Q178" s="124"/>
      <c r="R178" s="124">
        <v>271</v>
      </c>
      <c r="S178" s="124">
        <f t="shared" si="96"/>
        <v>171.30000000000081</v>
      </c>
      <c r="T178" s="124">
        <f t="shared" si="97"/>
        <v>39.679999999999879</v>
      </c>
      <c r="U178" s="124">
        <f t="shared" si="98"/>
        <v>47.519999999999818</v>
      </c>
      <c r="V178" s="124"/>
      <c r="W178" s="124">
        <f t="shared" si="99"/>
        <v>171.30000000000081</v>
      </c>
      <c r="X178" s="124">
        <f t="shared" si="100"/>
        <v>39.679999999999879</v>
      </c>
      <c r="Y178" s="124">
        <f t="shared" si="101"/>
        <v>47.519999999999818</v>
      </c>
      <c r="Z178" s="124"/>
      <c r="AA178" s="124">
        <f t="shared" si="102"/>
        <v>141.30000000000044</v>
      </c>
      <c r="AB178" s="124">
        <f t="shared" si="103"/>
        <v>33.259999999999984</v>
      </c>
      <c r="AC178" s="124">
        <f t="shared" si="104"/>
        <v>23.259999999999909</v>
      </c>
    </row>
    <row r="179" spans="2:29" x14ac:dyDescent="0.4">
      <c r="B179">
        <v>272</v>
      </c>
      <c r="C179" s="124">
        <f t="shared" si="87"/>
        <v>572.40000000000123</v>
      </c>
      <c r="D179" s="124">
        <f t="shared" si="88"/>
        <v>148.80000000000041</v>
      </c>
      <c r="E179" s="124">
        <f t="shared" si="89"/>
        <v>112.16000000000008</v>
      </c>
      <c r="F179" s="124"/>
      <c r="G179" s="124">
        <f t="shared" si="90"/>
        <v>470.79999999999836</v>
      </c>
      <c r="H179" s="124">
        <f t="shared" si="91"/>
        <v>121.5999999999998</v>
      </c>
      <c r="I179" s="124">
        <f t="shared" si="92"/>
        <v>112.16000000000008</v>
      </c>
      <c r="J179" s="124"/>
      <c r="K179" s="124">
        <f t="shared" si="93"/>
        <v>284.7999999999995</v>
      </c>
      <c r="L179" s="124">
        <f t="shared" si="94"/>
        <v>61.360000000000184</v>
      </c>
      <c r="M179" s="124">
        <f t="shared" si="95"/>
        <v>34.480000000000089</v>
      </c>
      <c r="N179" s="124"/>
      <c r="O179" s="124"/>
      <c r="P179" s="124"/>
      <c r="Q179" s="124"/>
      <c r="R179" s="124">
        <v>272</v>
      </c>
      <c r="S179" s="124">
        <f t="shared" si="96"/>
        <v>171.60000000000082</v>
      </c>
      <c r="T179" s="124">
        <f t="shared" si="97"/>
        <v>39.759999999999877</v>
      </c>
      <c r="U179" s="124">
        <f t="shared" si="98"/>
        <v>47.639999999999816</v>
      </c>
      <c r="V179" s="124"/>
      <c r="W179" s="124">
        <f t="shared" si="99"/>
        <v>171.60000000000082</v>
      </c>
      <c r="X179" s="124">
        <f t="shared" si="100"/>
        <v>39.759999999999877</v>
      </c>
      <c r="Y179" s="124">
        <f t="shared" si="101"/>
        <v>47.639999999999816</v>
      </c>
      <c r="Z179" s="124"/>
      <c r="AA179" s="124">
        <f t="shared" si="102"/>
        <v>141.60000000000045</v>
      </c>
      <c r="AB179" s="124">
        <f t="shared" si="103"/>
        <v>33.319999999999986</v>
      </c>
      <c r="AC179" s="124">
        <f t="shared" si="104"/>
        <v>23.319999999999908</v>
      </c>
    </row>
    <row r="180" spans="2:29" x14ac:dyDescent="0.4">
      <c r="B180">
        <v>273</v>
      </c>
      <c r="C180" s="124">
        <f t="shared" si="87"/>
        <v>574.10000000000127</v>
      </c>
      <c r="D180" s="124">
        <f t="shared" si="88"/>
        <v>149.20000000000041</v>
      </c>
      <c r="E180" s="124">
        <f t="shared" si="89"/>
        <v>112.44000000000008</v>
      </c>
      <c r="F180" s="124"/>
      <c r="G180" s="124">
        <f t="shared" si="90"/>
        <v>472.19999999999834</v>
      </c>
      <c r="H180" s="124">
        <f t="shared" si="91"/>
        <v>121.89999999999979</v>
      </c>
      <c r="I180" s="124">
        <f t="shared" si="92"/>
        <v>112.44000000000008</v>
      </c>
      <c r="J180" s="124"/>
      <c r="K180" s="124">
        <f t="shared" si="93"/>
        <v>285.69999999999948</v>
      </c>
      <c r="L180" s="124">
        <f t="shared" si="94"/>
        <v>61.490000000000187</v>
      </c>
      <c r="M180" s="124">
        <f t="shared" si="95"/>
        <v>34.570000000000093</v>
      </c>
      <c r="N180" s="124"/>
      <c r="O180" s="124"/>
      <c r="P180" s="124"/>
      <c r="Q180" s="124"/>
      <c r="R180" s="124">
        <v>273</v>
      </c>
      <c r="S180" s="124">
        <f t="shared" si="96"/>
        <v>171.90000000000083</v>
      </c>
      <c r="T180" s="124">
        <f t="shared" si="97"/>
        <v>39.839999999999876</v>
      </c>
      <c r="U180" s="124">
        <f t="shared" si="98"/>
        <v>47.759999999999813</v>
      </c>
      <c r="V180" s="124"/>
      <c r="W180" s="124">
        <f t="shared" si="99"/>
        <v>171.90000000000083</v>
      </c>
      <c r="X180" s="124">
        <f t="shared" si="100"/>
        <v>39.839999999999876</v>
      </c>
      <c r="Y180" s="124">
        <f t="shared" si="101"/>
        <v>47.759999999999813</v>
      </c>
      <c r="Z180" s="124"/>
      <c r="AA180" s="124">
        <f t="shared" si="102"/>
        <v>141.90000000000046</v>
      </c>
      <c r="AB180" s="124">
        <f t="shared" si="103"/>
        <v>33.379999999999988</v>
      </c>
      <c r="AC180" s="124">
        <f t="shared" si="104"/>
        <v>23.379999999999907</v>
      </c>
    </row>
    <row r="181" spans="2:29" x14ac:dyDescent="0.4">
      <c r="B181">
        <v>274</v>
      </c>
      <c r="C181" s="124">
        <f t="shared" si="87"/>
        <v>575.80000000000132</v>
      </c>
      <c r="D181" s="124">
        <f t="shared" si="88"/>
        <v>149.60000000000042</v>
      </c>
      <c r="E181" s="124">
        <f t="shared" si="89"/>
        <v>112.72000000000008</v>
      </c>
      <c r="F181" s="124"/>
      <c r="G181" s="124">
        <f t="shared" si="90"/>
        <v>473.59999999999832</v>
      </c>
      <c r="H181" s="124">
        <f t="shared" si="91"/>
        <v>122.19999999999979</v>
      </c>
      <c r="I181" s="124">
        <f t="shared" si="92"/>
        <v>112.72000000000008</v>
      </c>
      <c r="J181" s="124"/>
      <c r="K181" s="124">
        <f t="shared" si="93"/>
        <v>286.59999999999945</v>
      </c>
      <c r="L181" s="124">
        <f t="shared" si="94"/>
        <v>61.620000000000189</v>
      </c>
      <c r="M181" s="124">
        <f t="shared" si="95"/>
        <v>34.660000000000096</v>
      </c>
      <c r="N181" s="124"/>
      <c r="O181" s="124"/>
      <c r="P181" s="124"/>
      <c r="Q181" s="124"/>
      <c r="R181" s="124">
        <v>274</v>
      </c>
      <c r="S181" s="124">
        <f t="shared" si="96"/>
        <v>172.20000000000084</v>
      </c>
      <c r="T181" s="124">
        <f t="shared" si="97"/>
        <v>39.919999999999874</v>
      </c>
      <c r="U181" s="124">
        <f t="shared" si="98"/>
        <v>47.879999999999811</v>
      </c>
      <c r="V181" s="124"/>
      <c r="W181" s="124">
        <f t="shared" si="99"/>
        <v>172.20000000000084</v>
      </c>
      <c r="X181" s="124">
        <f t="shared" si="100"/>
        <v>39.919999999999874</v>
      </c>
      <c r="Y181" s="124">
        <f t="shared" si="101"/>
        <v>47.879999999999811</v>
      </c>
      <c r="Z181" s="124"/>
      <c r="AA181" s="124">
        <f t="shared" si="102"/>
        <v>142.20000000000047</v>
      </c>
      <c r="AB181" s="124">
        <f t="shared" si="103"/>
        <v>33.439999999999991</v>
      </c>
      <c r="AC181" s="124">
        <f t="shared" si="104"/>
        <v>23.439999999999905</v>
      </c>
    </row>
    <row r="182" spans="2:29" x14ac:dyDescent="0.4">
      <c r="B182">
        <v>275</v>
      </c>
      <c r="C182" s="124">
        <f t="shared" si="87"/>
        <v>577.50000000000136</v>
      </c>
      <c r="D182" s="124">
        <f t="shared" si="88"/>
        <v>150.00000000000043</v>
      </c>
      <c r="E182" s="124">
        <f t="shared" si="89"/>
        <v>113.00000000000009</v>
      </c>
      <c r="F182" s="124"/>
      <c r="G182" s="124">
        <f t="shared" si="90"/>
        <v>474.99999999999829</v>
      </c>
      <c r="H182" s="124">
        <f t="shared" si="91"/>
        <v>122.49999999999979</v>
      </c>
      <c r="I182" s="124">
        <f t="shared" si="92"/>
        <v>113.00000000000009</v>
      </c>
      <c r="J182" s="124"/>
      <c r="K182" s="124">
        <f t="shared" si="93"/>
        <v>287.49999999999943</v>
      </c>
      <c r="L182" s="124">
        <f t="shared" si="94"/>
        <v>61.750000000000192</v>
      </c>
      <c r="M182" s="124">
        <f t="shared" si="95"/>
        <v>34.750000000000099</v>
      </c>
      <c r="N182" s="124"/>
      <c r="O182" s="124"/>
      <c r="P182" s="124"/>
      <c r="Q182" s="124"/>
      <c r="R182" s="124">
        <v>275</v>
      </c>
      <c r="S182" s="124">
        <f t="shared" si="96"/>
        <v>172.50000000000085</v>
      </c>
      <c r="T182" s="124">
        <f t="shared" si="97"/>
        <v>39.999999999999872</v>
      </c>
      <c r="U182" s="124">
        <f t="shared" si="98"/>
        <v>47.999999999999808</v>
      </c>
      <c r="V182" s="124"/>
      <c r="W182" s="124">
        <f t="shared" si="99"/>
        <v>172.50000000000085</v>
      </c>
      <c r="X182" s="124">
        <f t="shared" si="100"/>
        <v>39.999999999999872</v>
      </c>
      <c r="Y182" s="124">
        <f t="shared" si="101"/>
        <v>47.999999999999808</v>
      </c>
      <c r="Z182" s="124"/>
      <c r="AA182" s="124">
        <f t="shared" si="102"/>
        <v>142.50000000000048</v>
      </c>
      <c r="AB182" s="124">
        <f t="shared" si="103"/>
        <v>33.499999999999993</v>
      </c>
      <c r="AC182" s="124">
        <f t="shared" si="104"/>
        <v>23.499999999999904</v>
      </c>
    </row>
    <row r="183" spans="2:29" x14ac:dyDescent="0.4">
      <c r="B183">
        <v>276</v>
      </c>
      <c r="C183" s="124">
        <f t="shared" si="87"/>
        <v>579.20000000000141</v>
      </c>
      <c r="D183" s="124">
        <f t="shared" si="88"/>
        <v>150.40000000000043</v>
      </c>
      <c r="E183" s="124">
        <f t="shared" si="89"/>
        <v>113.28000000000009</v>
      </c>
      <c r="F183" s="124"/>
      <c r="G183" s="124">
        <f t="shared" si="90"/>
        <v>476.39999999999827</v>
      </c>
      <c r="H183" s="124">
        <f t="shared" si="91"/>
        <v>122.79999999999978</v>
      </c>
      <c r="I183" s="124">
        <f t="shared" si="92"/>
        <v>113.28000000000009</v>
      </c>
      <c r="J183" s="124"/>
      <c r="K183" s="124">
        <f t="shared" si="93"/>
        <v>288.39999999999941</v>
      </c>
      <c r="L183" s="124">
        <f t="shared" si="94"/>
        <v>61.880000000000194</v>
      </c>
      <c r="M183" s="124">
        <f t="shared" si="95"/>
        <v>34.840000000000103</v>
      </c>
      <c r="N183" s="124"/>
      <c r="O183" s="124"/>
      <c r="P183" s="124"/>
      <c r="Q183" s="124"/>
      <c r="R183" s="124">
        <v>276</v>
      </c>
      <c r="S183" s="124">
        <f t="shared" si="96"/>
        <v>172.80000000000086</v>
      </c>
      <c r="T183" s="124">
        <f t="shared" si="97"/>
        <v>40.07999999999987</v>
      </c>
      <c r="U183" s="124">
        <f t="shared" si="98"/>
        <v>48.119999999999806</v>
      </c>
      <c r="V183" s="124"/>
      <c r="W183" s="124">
        <f t="shared" si="99"/>
        <v>172.80000000000086</v>
      </c>
      <c r="X183" s="124">
        <f t="shared" si="100"/>
        <v>40.07999999999987</v>
      </c>
      <c r="Y183" s="124">
        <f t="shared" si="101"/>
        <v>48.119999999999806</v>
      </c>
      <c r="Z183" s="124"/>
      <c r="AA183" s="124">
        <f t="shared" si="102"/>
        <v>142.80000000000049</v>
      </c>
      <c r="AB183" s="124">
        <f t="shared" si="103"/>
        <v>33.559999999999995</v>
      </c>
      <c r="AC183" s="124">
        <f t="shared" si="104"/>
        <v>23.559999999999903</v>
      </c>
    </row>
    <row r="184" spans="2:29" x14ac:dyDescent="0.4">
      <c r="B184">
        <v>277</v>
      </c>
      <c r="C184" s="124">
        <f t="shared" si="87"/>
        <v>580.90000000000146</v>
      </c>
      <c r="D184" s="124">
        <f t="shared" si="88"/>
        <v>150.80000000000044</v>
      </c>
      <c r="E184" s="124">
        <f t="shared" si="89"/>
        <v>113.56000000000009</v>
      </c>
      <c r="F184" s="124"/>
      <c r="G184" s="124">
        <f t="shared" si="90"/>
        <v>477.79999999999825</v>
      </c>
      <c r="H184" s="124">
        <f t="shared" si="91"/>
        <v>123.09999999999978</v>
      </c>
      <c r="I184" s="124">
        <f t="shared" si="92"/>
        <v>113.56000000000009</v>
      </c>
      <c r="J184" s="124"/>
      <c r="K184" s="124">
        <f t="shared" si="93"/>
        <v>289.29999999999939</v>
      </c>
      <c r="L184" s="124">
        <f t="shared" si="94"/>
        <v>62.010000000000197</v>
      </c>
      <c r="M184" s="124">
        <f t="shared" si="95"/>
        <v>34.930000000000106</v>
      </c>
      <c r="N184" s="124"/>
      <c r="O184" s="124"/>
      <c r="P184" s="124"/>
      <c r="Q184" s="124"/>
      <c r="R184" s="124">
        <v>277</v>
      </c>
      <c r="S184" s="124">
        <f t="shared" si="96"/>
        <v>173.10000000000088</v>
      </c>
      <c r="T184" s="124">
        <f t="shared" si="97"/>
        <v>40.159999999999869</v>
      </c>
      <c r="U184" s="124">
        <f t="shared" si="98"/>
        <v>48.239999999999803</v>
      </c>
      <c r="V184" s="124"/>
      <c r="W184" s="124">
        <f t="shared" si="99"/>
        <v>173.10000000000088</v>
      </c>
      <c r="X184" s="124">
        <f t="shared" si="100"/>
        <v>40.159999999999869</v>
      </c>
      <c r="Y184" s="124">
        <f t="shared" si="101"/>
        <v>48.239999999999803</v>
      </c>
      <c r="Z184" s="124"/>
      <c r="AA184" s="124">
        <f t="shared" si="102"/>
        <v>143.10000000000051</v>
      </c>
      <c r="AB184" s="124">
        <f t="shared" si="103"/>
        <v>33.619999999999997</v>
      </c>
      <c r="AC184" s="124">
        <f t="shared" si="104"/>
        <v>23.619999999999902</v>
      </c>
    </row>
    <row r="185" spans="2:29" x14ac:dyDescent="0.4">
      <c r="B185">
        <v>278</v>
      </c>
      <c r="C185" s="124">
        <f t="shared" si="87"/>
        <v>582.6000000000015</v>
      </c>
      <c r="D185" s="124">
        <f t="shared" si="88"/>
        <v>151.20000000000044</v>
      </c>
      <c r="E185" s="124">
        <f t="shared" si="89"/>
        <v>113.84000000000009</v>
      </c>
      <c r="F185" s="124"/>
      <c r="G185" s="124">
        <f t="shared" si="90"/>
        <v>479.19999999999823</v>
      </c>
      <c r="H185" s="124">
        <f t="shared" si="91"/>
        <v>123.39999999999978</v>
      </c>
      <c r="I185" s="124">
        <f t="shared" si="92"/>
        <v>113.84000000000009</v>
      </c>
      <c r="J185" s="124"/>
      <c r="K185" s="124">
        <f t="shared" si="93"/>
        <v>290.19999999999936</v>
      </c>
      <c r="L185" s="124">
        <f t="shared" si="94"/>
        <v>62.1400000000002</v>
      </c>
      <c r="M185" s="124">
        <f t="shared" si="95"/>
        <v>35.02000000000011</v>
      </c>
      <c r="N185" s="124"/>
      <c r="O185" s="124"/>
      <c r="P185" s="124"/>
      <c r="Q185" s="124"/>
      <c r="R185" s="124">
        <v>278</v>
      </c>
      <c r="S185" s="124">
        <f t="shared" si="96"/>
        <v>173.40000000000089</v>
      </c>
      <c r="T185" s="124">
        <f t="shared" si="97"/>
        <v>40.239999999999867</v>
      </c>
      <c r="U185" s="124">
        <f t="shared" si="98"/>
        <v>48.3599999999998</v>
      </c>
      <c r="V185" s="124"/>
      <c r="W185" s="124">
        <f t="shared" si="99"/>
        <v>173.40000000000089</v>
      </c>
      <c r="X185" s="124">
        <f t="shared" si="100"/>
        <v>40.239999999999867</v>
      </c>
      <c r="Y185" s="124">
        <f t="shared" si="101"/>
        <v>48.3599999999998</v>
      </c>
      <c r="Z185" s="124"/>
      <c r="AA185" s="124">
        <f t="shared" si="102"/>
        <v>143.40000000000052</v>
      </c>
      <c r="AB185" s="124">
        <f t="shared" si="103"/>
        <v>33.68</v>
      </c>
      <c r="AC185" s="124">
        <f t="shared" si="104"/>
        <v>23.6799999999999</v>
      </c>
    </row>
    <row r="186" spans="2:29" x14ac:dyDescent="0.4">
      <c r="B186">
        <v>279</v>
      </c>
      <c r="C186" s="124">
        <f t="shared" si="87"/>
        <v>584.30000000000155</v>
      </c>
      <c r="D186" s="124">
        <f t="shared" si="88"/>
        <v>151.60000000000045</v>
      </c>
      <c r="E186" s="124">
        <f t="shared" si="89"/>
        <v>114.12000000000009</v>
      </c>
      <c r="F186" s="124"/>
      <c r="G186" s="124">
        <f t="shared" si="90"/>
        <v>480.5999999999982</v>
      </c>
      <c r="H186" s="124">
        <f t="shared" si="91"/>
        <v>123.69999999999978</v>
      </c>
      <c r="I186" s="124">
        <f t="shared" si="92"/>
        <v>114.12000000000009</v>
      </c>
      <c r="J186" s="124"/>
      <c r="K186" s="124">
        <f t="shared" si="93"/>
        <v>291.09999999999934</v>
      </c>
      <c r="L186" s="124">
        <f t="shared" si="94"/>
        <v>62.270000000000202</v>
      </c>
      <c r="M186" s="124">
        <f t="shared" si="95"/>
        <v>35.110000000000113</v>
      </c>
      <c r="N186" s="124"/>
      <c r="O186" s="124"/>
      <c r="P186" s="124"/>
      <c r="Q186" s="124"/>
      <c r="R186" s="124">
        <v>279</v>
      </c>
      <c r="S186" s="124">
        <f t="shared" si="96"/>
        <v>173.7000000000009</v>
      </c>
      <c r="T186" s="124">
        <f t="shared" si="97"/>
        <v>40.319999999999865</v>
      </c>
      <c r="U186" s="124">
        <f t="shared" si="98"/>
        <v>48.479999999999798</v>
      </c>
      <c r="V186" s="124"/>
      <c r="W186" s="124">
        <f t="shared" si="99"/>
        <v>173.7000000000009</v>
      </c>
      <c r="X186" s="124">
        <f t="shared" si="100"/>
        <v>40.319999999999865</v>
      </c>
      <c r="Y186" s="124">
        <f t="shared" si="101"/>
        <v>48.479999999999798</v>
      </c>
      <c r="Z186" s="124"/>
      <c r="AA186" s="124">
        <f t="shared" si="102"/>
        <v>143.70000000000053</v>
      </c>
      <c r="AB186" s="124">
        <f t="shared" si="103"/>
        <v>33.74</v>
      </c>
      <c r="AC186" s="124">
        <f t="shared" si="104"/>
        <v>23.739999999999899</v>
      </c>
    </row>
    <row r="187" spans="2:29" x14ac:dyDescent="0.4">
      <c r="B187">
        <v>280</v>
      </c>
      <c r="C187" s="124">
        <f t="shared" si="87"/>
        <v>586.00000000000159</v>
      </c>
      <c r="D187" s="124">
        <f t="shared" si="88"/>
        <v>152.00000000000045</v>
      </c>
      <c r="E187" s="124">
        <f t="shared" si="89"/>
        <v>114.40000000000009</v>
      </c>
      <c r="F187" s="124"/>
      <c r="G187" s="124">
        <f t="shared" si="90"/>
        <v>481.99999999999818</v>
      </c>
      <c r="H187" s="124">
        <f t="shared" si="91"/>
        <v>123.99999999999977</v>
      </c>
      <c r="I187" s="124">
        <f t="shared" si="92"/>
        <v>114.40000000000009</v>
      </c>
      <c r="J187" s="124"/>
      <c r="K187" s="124">
        <f t="shared" si="93"/>
        <v>291.99999999999932</v>
      </c>
      <c r="L187" s="124">
        <f t="shared" si="94"/>
        <v>62.400000000000205</v>
      </c>
      <c r="M187" s="124">
        <f t="shared" si="95"/>
        <v>35.200000000000117</v>
      </c>
      <c r="N187" s="124"/>
      <c r="O187" s="124"/>
      <c r="P187" s="124"/>
      <c r="Q187" s="124"/>
      <c r="R187" s="124">
        <v>280</v>
      </c>
      <c r="S187" s="124">
        <f t="shared" si="96"/>
        <v>174.00000000000091</v>
      </c>
      <c r="T187" s="124">
        <f t="shared" si="97"/>
        <v>40.399999999999864</v>
      </c>
      <c r="U187" s="124">
        <f t="shared" si="98"/>
        <v>48.599999999999795</v>
      </c>
      <c r="V187" s="124"/>
      <c r="W187" s="124">
        <f t="shared" si="99"/>
        <v>174.00000000000091</v>
      </c>
      <c r="X187" s="124">
        <f t="shared" si="100"/>
        <v>40.399999999999864</v>
      </c>
      <c r="Y187" s="124">
        <f t="shared" si="101"/>
        <v>48.599999999999795</v>
      </c>
      <c r="Z187" s="124"/>
      <c r="AA187" s="124">
        <f t="shared" si="102"/>
        <v>144.00000000000054</v>
      </c>
      <c r="AB187" s="124">
        <f t="shared" si="103"/>
        <v>33.800000000000004</v>
      </c>
      <c r="AC187" s="124">
        <f t="shared" si="104"/>
        <v>23.799999999999898</v>
      </c>
    </row>
    <row r="188" spans="2:29" x14ac:dyDescent="0.4">
      <c r="B188">
        <v>281</v>
      </c>
      <c r="C188" s="124">
        <f t="shared" si="87"/>
        <v>587.70000000000164</v>
      </c>
      <c r="D188" s="124">
        <f t="shared" si="88"/>
        <v>152.40000000000046</v>
      </c>
      <c r="E188" s="124">
        <f t="shared" si="89"/>
        <v>114.68000000000009</v>
      </c>
      <c r="F188" s="124"/>
      <c r="G188" s="124">
        <f t="shared" si="90"/>
        <v>483.39999999999816</v>
      </c>
      <c r="H188" s="124">
        <f t="shared" si="91"/>
        <v>124.29999999999977</v>
      </c>
      <c r="I188" s="124">
        <f t="shared" si="92"/>
        <v>114.68000000000009</v>
      </c>
      <c r="J188" s="124"/>
      <c r="K188" s="124">
        <f t="shared" si="93"/>
        <v>292.8999999999993</v>
      </c>
      <c r="L188" s="124">
        <f t="shared" si="94"/>
        <v>62.530000000000207</v>
      </c>
      <c r="M188" s="124">
        <f t="shared" si="95"/>
        <v>35.29000000000012</v>
      </c>
      <c r="N188" s="124"/>
      <c r="O188" s="124"/>
      <c r="P188" s="124"/>
      <c r="Q188" s="124"/>
      <c r="R188" s="124">
        <v>281</v>
      </c>
      <c r="S188" s="124">
        <f t="shared" si="96"/>
        <v>174.30000000000092</v>
      </c>
      <c r="T188" s="124">
        <f t="shared" si="97"/>
        <v>40.479999999999862</v>
      </c>
      <c r="U188" s="124">
        <f t="shared" si="98"/>
        <v>48.719999999999793</v>
      </c>
      <c r="V188" s="124"/>
      <c r="W188" s="124">
        <f t="shared" si="99"/>
        <v>174.30000000000092</v>
      </c>
      <c r="X188" s="124">
        <f t="shared" si="100"/>
        <v>40.479999999999862</v>
      </c>
      <c r="Y188" s="124">
        <f t="shared" si="101"/>
        <v>48.719999999999793</v>
      </c>
      <c r="Z188" s="124"/>
      <c r="AA188" s="124">
        <f t="shared" si="102"/>
        <v>144.30000000000055</v>
      </c>
      <c r="AB188" s="124">
        <f t="shared" si="103"/>
        <v>33.860000000000007</v>
      </c>
      <c r="AC188" s="124">
        <f t="shared" si="104"/>
        <v>23.859999999999896</v>
      </c>
    </row>
    <row r="189" spans="2:29" x14ac:dyDescent="0.4">
      <c r="B189">
        <v>282</v>
      </c>
      <c r="C189" s="124">
        <f t="shared" si="87"/>
        <v>589.40000000000168</v>
      </c>
      <c r="D189" s="124">
        <f t="shared" si="88"/>
        <v>152.80000000000047</v>
      </c>
      <c r="E189" s="124">
        <f t="shared" si="89"/>
        <v>114.96000000000009</v>
      </c>
      <c r="F189" s="124"/>
      <c r="G189" s="124">
        <f t="shared" si="90"/>
        <v>484.79999999999814</v>
      </c>
      <c r="H189" s="124">
        <f t="shared" si="91"/>
        <v>124.59999999999977</v>
      </c>
      <c r="I189" s="124">
        <f t="shared" si="92"/>
        <v>114.96000000000009</v>
      </c>
      <c r="J189" s="124"/>
      <c r="K189" s="124">
        <f t="shared" si="93"/>
        <v>293.79999999999927</v>
      </c>
      <c r="L189" s="124">
        <f t="shared" si="94"/>
        <v>62.66000000000021</v>
      </c>
      <c r="M189" s="124">
        <f t="shared" si="95"/>
        <v>35.380000000000123</v>
      </c>
      <c r="N189" s="124"/>
      <c r="O189" s="124"/>
      <c r="P189" s="124"/>
      <c r="Q189" s="124"/>
      <c r="R189" s="124">
        <v>282</v>
      </c>
      <c r="S189" s="124">
        <f t="shared" si="96"/>
        <v>174.60000000000093</v>
      </c>
      <c r="T189" s="124">
        <f t="shared" si="97"/>
        <v>40.55999999999986</v>
      </c>
      <c r="U189" s="124">
        <f t="shared" si="98"/>
        <v>48.83999999999979</v>
      </c>
      <c r="V189" s="124"/>
      <c r="W189" s="124">
        <f t="shared" si="99"/>
        <v>174.60000000000093</v>
      </c>
      <c r="X189" s="124">
        <f t="shared" si="100"/>
        <v>40.55999999999986</v>
      </c>
      <c r="Y189" s="124">
        <f t="shared" si="101"/>
        <v>48.83999999999979</v>
      </c>
      <c r="Z189" s="124"/>
      <c r="AA189" s="124">
        <f t="shared" si="102"/>
        <v>144.60000000000056</v>
      </c>
      <c r="AB189" s="124">
        <f t="shared" si="103"/>
        <v>33.920000000000009</v>
      </c>
      <c r="AC189" s="124">
        <f t="shared" si="104"/>
        <v>23.919999999999895</v>
      </c>
    </row>
    <row r="190" spans="2:29" x14ac:dyDescent="0.4">
      <c r="B190">
        <v>283</v>
      </c>
      <c r="C190" s="124">
        <f t="shared" si="87"/>
        <v>591.10000000000173</v>
      </c>
      <c r="D190" s="124">
        <f t="shared" si="88"/>
        <v>153.20000000000047</v>
      </c>
      <c r="E190" s="124">
        <f t="shared" si="89"/>
        <v>115.24000000000009</v>
      </c>
      <c r="F190" s="124"/>
      <c r="G190" s="124">
        <f t="shared" si="90"/>
        <v>486.19999999999811</v>
      </c>
      <c r="H190" s="124">
        <f t="shared" si="91"/>
        <v>124.89999999999976</v>
      </c>
      <c r="I190" s="124">
        <f t="shared" si="92"/>
        <v>115.24000000000009</v>
      </c>
      <c r="J190" s="124"/>
      <c r="K190" s="124">
        <f t="shared" si="93"/>
        <v>294.69999999999925</v>
      </c>
      <c r="L190" s="124">
        <f t="shared" si="94"/>
        <v>62.790000000000212</v>
      </c>
      <c r="M190" s="124">
        <f t="shared" si="95"/>
        <v>35.470000000000127</v>
      </c>
      <c r="N190" s="124"/>
      <c r="O190" s="124"/>
      <c r="P190" s="124"/>
      <c r="Q190" s="124"/>
      <c r="R190" s="124">
        <v>283</v>
      </c>
      <c r="S190" s="124">
        <f t="shared" si="96"/>
        <v>174.90000000000094</v>
      </c>
      <c r="T190" s="124">
        <f t="shared" si="97"/>
        <v>40.639999999999858</v>
      </c>
      <c r="U190" s="124">
        <f t="shared" si="98"/>
        <v>48.959999999999788</v>
      </c>
      <c r="V190" s="124"/>
      <c r="W190" s="124">
        <f t="shared" si="99"/>
        <v>174.90000000000094</v>
      </c>
      <c r="X190" s="124">
        <f t="shared" si="100"/>
        <v>40.639999999999858</v>
      </c>
      <c r="Y190" s="124">
        <f t="shared" si="101"/>
        <v>48.959999999999788</v>
      </c>
      <c r="Z190" s="124"/>
      <c r="AA190" s="124">
        <f t="shared" si="102"/>
        <v>144.90000000000057</v>
      </c>
      <c r="AB190" s="124">
        <f t="shared" si="103"/>
        <v>33.980000000000011</v>
      </c>
      <c r="AC190" s="124">
        <f t="shared" si="104"/>
        <v>23.979999999999894</v>
      </c>
    </row>
    <row r="191" spans="2:29" x14ac:dyDescent="0.4">
      <c r="B191">
        <v>284</v>
      </c>
      <c r="C191" s="124">
        <f t="shared" si="87"/>
        <v>592.80000000000177</v>
      </c>
      <c r="D191" s="124">
        <f t="shared" si="88"/>
        <v>153.60000000000048</v>
      </c>
      <c r="E191" s="124">
        <f t="shared" si="89"/>
        <v>115.5200000000001</v>
      </c>
      <c r="F191" s="124"/>
      <c r="G191" s="124">
        <f t="shared" si="90"/>
        <v>487.59999999999809</v>
      </c>
      <c r="H191" s="124">
        <f t="shared" si="91"/>
        <v>125.19999999999976</v>
      </c>
      <c r="I191" s="124">
        <f t="shared" si="92"/>
        <v>115.5200000000001</v>
      </c>
      <c r="J191" s="124"/>
      <c r="K191" s="124">
        <f t="shared" si="93"/>
        <v>295.59999999999923</v>
      </c>
      <c r="L191" s="124">
        <f t="shared" si="94"/>
        <v>62.920000000000215</v>
      </c>
      <c r="M191" s="124">
        <f t="shared" si="95"/>
        <v>35.56000000000013</v>
      </c>
      <c r="N191" s="124"/>
      <c r="O191" s="124"/>
      <c r="P191" s="124"/>
      <c r="Q191" s="124"/>
      <c r="R191" s="124">
        <v>284</v>
      </c>
      <c r="S191" s="124">
        <f t="shared" si="96"/>
        <v>175.20000000000095</v>
      </c>
      <c r="T191" s="124">
        <f t="shared" si="97"/>
        <v>40.719999999999857</v>
      </c>
      <c r="U191" s="124">
        <f t="shared" si="98"/>
        <v>49.079999999999785</v>
      </c>
      <c r="V191" s="124"/>
      <c r="W191" s="124">
        <f t="shared" si="99"/>
        <v>175.20000000000095</v>
      </c>
      <c r="X191" s="124">
        <f t="shared" si="100"/>
        <v>40.719999999999857</v>
      </c>
      <c r="Y191" s="124">
        <f t="shared" si="101"/>
        <v>49.079999999999785</v>
      </c>
      <c r="Z191" s="124"/>
      <c r="AA191" s="124">
        <f t="shared" si="102"/>
        <v>145.20000000000059</v>
      </c>
      <c r="AB191" s="124">
        <f t="shared" si="103"/>
        <v>34.040000000000013</v>
      </c>
      <c r="AC191" s="124">
        <f t="shared" si="104"/>
        <v>24.039999999999893</v>
      </c>
    </row>
    <row r="192" spans="2:29" x14ac:dyDescent="0.4">
      <c r="B192">
        <v>285</v>
      </c>
      <c r="C192" s="124">
        <f t="shared" si="87"/>
        <v>594.50000000000182</v>
      </c>
      <c r="D192" s="124">
        <f t="shared" si="88"/>
        <v>154.00000000000048</v>
      </c>
      <c r="E192" s="124">
        <f t="shared" si="89"/>
        <v>115.8000000000001</v>
      </c>
      <c r="F192" s="124"/>
      <c r="G192" s="124">
        <f t="shared" si="90"/>
        <v>488.99999999999807</v>
      </c>
      <c r="H192" s="124">
        <f t="shared" si="91"/>
        <v>125.49999999999976</v>
      </c>
      <c r="I192" s="124">
        <f t="shared" si="92"/>
        <v>115.8000000000001</v>
      </c>
      <c r="J192" s="124"/>
      <c r="K192" s="124">
        <f t="shared" si="93"/>
        <v>296.4999999999992</v>
      </c>
      <c r="L192" s="124">
        <f t="shared" si="94"/>
        <v>63.050000000000217</v>
      </c>
      <c r="M192" s="124">
        <f t="shared" si="95"/>
        <v>35.650000000000134</v>
      </c>
      <c r="N192" s="124"/>
      <c r="O192" s="124"/>
      <c r="P192" s="124"/>
      <c r="Q192" s="124"/>
      <c r="R192" s="124">
        <v>285</v>
      </c>
      <c r="S192" s="124">
        <f t="shared" si="96"/>
        <v>175.50000000000097</v>
      </c>
      <c r="T192" s="124">
        <f t="shared" si="97"/>
        <v>40.799999999999855</v>
      </c>
      <c r="U192" s="124">
        <f t="shared" si="98"/>
        <v>49.199999999999783</v>
      </c>
      <c r="V192" s="124"/>
      <c r="W192" s="124">
        <f t="shared" si="99"/>
        <v>175.50000000000097</v>
      </c>
      <c r="X192" s="124">
        <f t="shared" si="100"/>
        <v>40.799999999999855</v>
      </c>
      <c r="Y192" s="124">
        <f t="shared" si="101"/>
        <v>49.199999999999783</v>
      </c>
      <c r="Z192" s="124"/>
      <c r="AA192" s="124">
        <f t="shared" si="102"/>
        <v>145.5000000000006</v>
      </c>
      <c r="AB192" s="124">
        <f t="shared" si="103"/>
        <v>34.100000000000016</v>
      </c>
      <c r="AC192" s="124">
        <f t="shared" si="104"/>
        <v>24.099999999999891</v>
      </c>
    </row>
    <row r="193" spans="2:29" x14ac:dyDescent="0.4">
      <c r="B193">
        <v>286</v>
      </c>
      <c r="C193" s="124">
        <f t="shared" si="87"/>
        <v>596.20000000000186</v>
      </c>
      <c r="D193" s="124">
        <f t="shared" si="88"/>
        <v>154.40000000000049</v>
      </c>
      <c r="E193" s="124">
        <f t="shared" si="89"/>
        <v>116.0800000000001</v>
      </c>
      <c r="F193" s="124"/>
      <c r="G193" s="124">
        <f t="shared" si="90"/>
        <v>490.39999999999804</v>
      </c>
      <c r="H193" s="124">
        <f t="shared" si="91"/>
        <v>125.79999999999976</v>
      </c>
      <c r="I193" s="124">
        <f t="shared" si="92"/>
        <v>116.0800000000001</v>
      </c>
      <c r="J193" s="124"/>
      <c r="K193" s="124">
        <f t="shared" si="93"/>
        <v>297.39999999999918</v>
      </c>
      <c r="L193" s="124">
        <f t="shared" si="94"/>
        <v>63.18000000000022</v>
      </c>
      <c r="M193" s="124">
        <f t="shared" si="95"/>
        <v>35.740000000000137</v>
      </c>
      <c r="N193" s="124"/>
      <c r="O193" s="124"/>
      <c r="P193" s="124"/>
      <c r="Q193" s="124"/>
      <c r="R193" s="124">
        <v>286</v>
      </c>
      <c r="S193" s="124">
        <f t="shared" si="96"/>
        <v>175.80000000000098</v>
      </c>
      <c r="T193" s="124">
        <f t="shared" si="97"/>
        <v>40.879999999999853</v>
      </c>
      <c r="U193" s="124">
        <f t="shared" si="98"/>
        <v>49.31999999999978</v>
      </c>
      <c r="V193" s="124"/>
      <c r="W193" s="124">
        <f t="shared" si="99"/>
        <v>175.80000000000098</v>
      </c>
      <c r="X193" s="124">
        <f t="shared" si="100"/>
        <v>40.879999999999853</v>
      </c>
      <c r="Y193" s="124">
        <f t="shared" si="101"/>
        <v>49.31999999999978</v>
      </c>
      <c r="Z193" s="124"/>
      <c r="AA193" s="124">
        <f t="shared" si="102"/>
        <v>145.80000000000061</v>
      </c>
      <c r="AB193" s="124">
        <f t="shared" si="103"/>
        <v>34.160000000000018</v>
      </c>
      <c r="AC193" s="124">
        <f t="shared" si="104"/>
        <v>24.15999999999989</v>
      </c>
    </row>
    <row r="194" spans="2:29" x14ac:dyDescent="0.4">
      <c r="B194">
        <v>287</v>
      </c>
      <c r="C194" s="124">
        <f t="shared" si="87"/>
        <v>597.90000000000191</v>
      </c>
      <c r="D194" s="124">
        <f t="shared" si="88"/>
        <v>154.80000000000049</v>
      </c>
      <c r="E194" s="124">
        <f t="shared" si="89"/>
        <v>116.3600000000001</v>
      </c>
      <c r="F194" s="124"/>
      <c r="G194" s="124">
        <f t="shared" si="90"/>
        <v>491.79999999999802</v>
      </c>
      <c r="H194" s="124">
        <f t="shared" si="91"/>
        <v>126.09999999999975</v>
      </c>
      <c r="I194" s="124">
        <f t="shared" si="92"/>
        <v>116.3600000000001</v>
      </c>
      <c r="J194" s="124"/>
      <c r="K194" s="124">
        <f t="shared" si="93"/>
        <v>298.29999999999916</v>
      </c>
      <c r="L194" s="124">
        <f t="shared" si="94"/>
        <v>63.310000000000223</v>
      </c>
      <c r="M194" s="124">
        <f t="shared" si="95"/>
        <v>35.83000000000014</v>
      </c>
      <c r="N194" s="124"/>
      <c r="O194" s="124"/>
      <c r="P194" s="124"/>
      <c r="Q194" s="124"/>
      <c r="R194" s="124">
        <v>287</v>
      </c>
      <c r="S194" s="124">
        <f t="shared" si="96"/>
        <v>176.10000000000099</v>
      </c>
      <c r="T194" s="124">
        <f t="shared" si="97"/>
        <v>40.959999999999852</v>
      </c>
      <c r="U194" s="124">
        <f t="shared" si="98"/>
        <v>49.439999999999777</v>
      </c>
      <c r="V194" s="124"/>
      <c r="W194" s="124">
        <f t="shared" si="99"/>
        <v>176.10000000000099</v>
      </c>
      <c r="X194" s="124">
        <f t="shared" si="100"/>
        <v>40.959999999999852</v>
      </c>
      <c r="Y194" s="124">
        <f t="shared" si="101"/>
        <v>49.439999999999777</v>
      </c>
      <c r="Z194" s="124"/>
      <c r="AA194" s="124">
        <f t="shared" si="102"/>
        <v>146.10000000000062</v>
      </c>
      <c r="AB194" s="124">
        <f t="shared" si="103"/>
        <v>34.22000000000002</v>
      </c>
      <c r="AC194" s="124">
        <f t="shared" si="104"/>
        <v>24.219999999999889</v>
      </c>
    </row>
    <row r="195" spans="2:29" x14ac:dyDescent="0.4">
      <c r="B195">
        <v>288</v>
      </c>
      <c r="C195" s="124">
        <f t="shared" si="87"/>
        <v>599.60000000000196</v>
      </c>
      <c r="D195" s="124">
        <f t="shared" si="88"/>
        <v>155.2000000000005</v>
      </c>
      <c r="E195" s="124">
        <f t="shared" si="89"/>
        <v>116.6400000000001</v>
      </c>
      <c r="F195" s="124"/>
      <c r="G195" s="124">
        <f t="shared" si="90"/>
        <v>493.199999999998</v>
      </c>
      <c r="H195" s="124">
        <f t="shared" si="91"/>
        <v>126.39999999999975</v>
      </c>
      <c r="I195" s="124">
        <f t="shared" si="92"/>
        <v>116.6400000000001</v>
      </c>
      <c r="J195" s="124"/>
      <c r="K195" s="124">
        <f t="shared" si="93"/>
        <v>299.19999999999914</v>
      </c>
      <c r="L195" s="124">
        <f t="shared" si="94"/>
        <v>63.440000000000225</v>
      </c>
      <c r="M195" s="124">
        <f t="shared" si="95"/>
        <v>35.920000000000144</v>
      </c>
      <c r="N195" s="124"/>
      <c r="O195" s="124"/>
      <c r="P195" s="124"/>
      <c r="Q195" s="124"/>
      <c r="R195" s="124">
        <v>288</v>
      </c>
      <c r="S195" s="124">
        <f t="shared" si="96"/>
        <v>176.400000000001</v>
      </c>
      <c r="T195" s="124">
        <f t="shared" si="97"/>
        <v>41.03999999999985</v>
      </c>
      <c r="U195" s="124">
        <f t="shared" si="98"/>
        <v>49.559999999999775</v>
      </c>
      <c r="V195" s="124"/>
      <c r="W195" s="124">
        <f t="shared" si="99"/>
        <v>176.400000000001</v>
      </c>
      <c r="X195" s="124">
        <f t="shared" si="100"/>
        <v>41.03999999999985</v>
      </c>
      <c r="Y195" s="124">
        <f t="shared" si="101"/>
        <v>49.559999999999775</v>
      </c>
      <c r="Z195" s="124"/>
      <c r="AA195" s="124">
        <f t="shared" si="102"/>
        <v>146.40000000000063</v>
      </c>
      <c r="AB195" s="124">
        <f t="shared" si="103"/>
        <v>34.280000000000022</v>
      </c>
      <c r="AC195" s="124">
        <f t="shared" si="104"/>
        <v>24.279999999999887</v>
      </c>
    </row>
    <row r="196" spans="2:29" x14ac:dyDescent="0.4">
      <c r="B196">
        <v>289</v>
      </c>
      <c r="C196" s="124">
        <f t="shared" si="87"/>
        <v>601.300000000002</v>
      </c>
      <c r="D196" s="124">
        <f t="shared" si="88"/>
        <v>155.60000000000051</v>
      </c>
      <c r="E196" s="124">
        <f t="shared" si="89"/>
        <v>116.9200000000001</v>
      </c>
      <c r="F196" s="124"/>
      <c r="G196" s="124">
        <f t="shared" si="90"/>
        <v>494.59999999999798</v>
      </c>
      <c r="H196" s="124">
        <f t="shared" si="91"/>
        <v>126.69999999999975</v>
      </c>
      <c r="I196" s="124">
        <f t="shared" si="92"/>
        <v>116.9200000000001</v>
      </c>
      <c r="J196" s="124"/>
      <c r="K196" s="124">
        <f t="shared" si="93"/>
        <v>300.09999999999911</v>
      </c>
      <c r="L196" s="124">
        <f t="shared" si="94"/>
        <v>63.570000000000228</v>
      </c>
      <c r="M196" s="124">
        <f t="shared" si="95"/>
        <v>36.010000000000147</v>
      </c>
      <c r="N196" s="124"/>
      <c r="O196" s="124"/>
      <c r="P196" s="124"/>
      <c r="Q196" s="124"/>
      <c r="R196" s="124">
        <v>289</v>
      </c>
      <c r="S196" s="124">
        <f t="shared" si="96"/>
        <v>176.70000000000101</v>
      </c>
      <c r="T196" s="124">
        <f t="shared" si="97"/>
        <v>41.119999999999848</v>
      </c>
      <c r="U196" s="124">
        <f t="shared" si="98"/>
        <v>49.679999999999772</v>
      </c>
      <c r="V196" s="124"/>
      <c r="W196" s="124">
        <f t="shared" si="99"/>
        <v>176.70000000000101</v>
      </c>
      <c r="X196" s="124">
        <f t="shared" si="100"/>
        <v>41.119999999999848</v>
      </c>
      <c r="Y196" s="124">
        <f t="shared" si="101"/>
        <v>49.679999999999772</v>
      </c>
      <c r="Z196" s="124"/>
      <c r="AA196" s="124">
        <f t="shared" si="102"/>
        <v>146.70000000000064</v>
      </c>
      <c r="AB196" s="124">
        <f t="shared" si="103"/>
        <v>34.340000000000025</v>
      </c>
      <c r="AC196" s="124">
        <f t="shared" si="104"/>
        <v>24.339999999999886</v>
      </c>
    </row>
    <row r="197" spans="2:29" x14ac:dyDescent="0.4">
      <c r="B197">
        <v>290</v>
      </c>
      <c r="C197" s="124">
        <f t="shared" si="87"/>
        <v>603.00000000000205</v>
      </c>
      <c r="D197" s="124">
        <f t="shared" si="88"/>
        <v>156.00000000000051</v>
      </c>
      <c r="E197" s="124">
        <f t="shared" si="89"/>
        <v>117.2000000000001</v>
      </c>
      <c r="F197" s="124"/>
      <c r="G197" s="124">
        <f t="shared" si="90"/>
        <v>495.99999999999795</v>
      </c>
      <c r="H197" s="124">
        <f t="shared" si="91"/>
        <v>126.99999999999974</v>
      </c>
      <c r="I197" s="124">
        <f t="shared" si="92"/>
        <v>117.2000000000001</v>
      </c>
      <c r="J197" s="124"/>
      <c r="K197" s="124">
        <f t="shared" si="93"/>
        <v>300.99999999999909</v>
      </c>
      <c r="L197" s="124">
        <f t="shared" si="94"/>
        <v>63.70000000000023</v>
      </c>
      <c r="M197" s="124">
        <f t="shared" si="95"/>
        <v>36.100000000000151</v>
      </c>
      <c r="N197" s="124"/>
      <c r="O197" s="124"/>
      <c r="P197" s="124"/>
      <c r="Q197" s="124"/>
      <c r="R197" s="124">
        <v>290</v>
      </c>
      <c r="S197" s="124">
        <f t="shared" si="96"/>
        <v>177.00000000000102</v>
      </c>
      <c r="T197" s="124">
        <f t="shared" si="97"/>
        <v>41.199999999999847</v>
      </c>
      <c r="U197" s="124">
        <f t="shared" si="98"/>
        <v>49.79999999999977</v>
      </c>
      <c r="V197" s="124"/>
      <c r="W197" s="124">
        <f t="shared" si="99"/>
        <v>177.00000000000102</v>
      </c>
      <c r="X197" s="124">
        <f t="shared" si="100"/>
        <v>41.199999999999847</v>
      </c>
      <c r="Y197" s="124">
        <f t="shared" si="101"/>
        <v>49.79999999999977</v>
      </c>
      <c r="Z197" s="124"/>
      <c r="AA197" s="124">
        <f t="shared" si="102"/>
        <v>147.00000000000065</v>
      </c>
      <c r="AB197" s="124">
        <f t="shared" si="103"/>
        <v>34.400000000000027</v>
      </c>
      <c r="AC197" s="124">
        <f t="shared" si="104"/>
        <v>24.399999999999885</v>
      </c>
    </row>
    <row r="198" spans="2:29" x14ac:dyDescent="0.4">
      <c r="B198">
        <v>291</v>
      </c>
      <c r="C198" s="124">
        <f t="shared" si="87"/>
        <v>604.70000000000209</v>
      </c>
      <c r="D198" s="124">
        <f t="shared" si="88"/>
        <v>156.40000000000052</v>
      </c>
      <c r="E198" s="124">
        <f t="shared" si="89"/>
        <v>117.4800000000001</v>
      </c>
      <c r="F198" s="124"/>
      <c r="G198" s="124">
        <f t="shared" si="90"/>
        <v>497.39999999999793</v>
      </c>
      <c r="H198" s="124">
        <f t="shared" si="91"/>
        <v>127.29999999999974</v>
      </c>
      <c r="I198" s="124">
        <f t="shared" si="92"/>
        <v>117.4800000000001</v>
      </c>
      <c r="J198" s="124"/>
      <c r="K198" s="124">
        <f t="shared" si="93"/>
        <v>301.89999999999907</v>
      </c>
      <c r="L198" s="124">
        <f t="shared" si="94"/>
        <v>63.830000000000233</v>
      </c>
      <c r="M198" s="124">
        <f t="shared" si="95"/>
        <v>36.190000000000154</v>
      </c>
      <c r="N198" s="124"/>
      <c r="O198" s="124"/>
      <c r="P198" s="124"/>
      <c r="Q198" s="124"/>
      <c r="R198" s="124">
        <v>291</v>
      </c>
      <c r="S198" s="124">
        <f t="shared" si="96"/>
        <v>177.30000000000103</v>
      </c>
      <c r="T198" s="124">
        <f t="shared" si="97"/>
        <v>41.279999999999845</v>
      </c>
      <c r="U198" s="124">
        <f t="shared" si="98"/>
        <v>49.919999999999767</v>
      </c>
      <c r="V198" s="124"/>
      <c r="W198" s="124">
        <f t="shared" si="99"/>
        <v>177.30000000000103</v>
      </c>
      <c r="X198" s="124">
        <f t="shared" si="100"/>
        <v>41.279999999999845</v>
      </c>
      <c r="Y198" s="124">
        <f t="shared" si="101"/>
        <v>49.919999999999767</v>
      </c>
      <c r="Z198" s="124"/>
      <c r="AA198" s="124">
        <f t="shared" si="102"/>
        <v>147.30000000000067</v>
      </c>
      <c r="AB198" s="124">
        <f t="shared" si="103"/>
        <v>34.460000000000029</v>
      </c>
      <c r="AC198" s="124">
        <f t="shared" si="104"/>
        <v>24.459999999999884</v>
      </c>
    </row>
    <row r="199" spans="2:29" x14ac:dyDescent="0.4">
      <c r="B199">
        <v>292</v>
      </c>
      <c r="C199" s="124">
        <f t="shared" si="87"/>
        <v>606.40000000000214</v>
      </c>
      <c r="D199" s="124">
        <f t="shared" si="88"/>
        <v>156.80000000000052</v>
      </c>
      <c r="E199" s="124">
        <f t="shared" si="89"/>
        <v>117.7600000000001</v>
      </c>
      <c r="F199" s="124"/>
      <c r="G199" s="124">
        <f t="shared" si="90"/>
        <v>498.79999999999791</v>
      </c>
      <c r="H199" s="124">
        <f t="shared" si="91"/>
        <v>127.59999999999974</v>
      </c>
      <c r="I199" s="124">
        <f t="shared" si="92"/>
        <v>117.7600000000001</v>
      </c>
      <c r="J199" s="124"/>
      <c r="K199" s="124">
        <f t="shared" si="93"/>
        <v>302.79999999999905</v>
      </c>
      <c r="L199" s="124">
        <f t="shared" si="94"/>
        <v>63.960000000000235</v>
      </c>
      <c r="M199" s="124">
        <f t="shared" si="95"/>
        <v>36.280000000000157</v>
      </c>
      <c r="N199" s="124"/>
      <c r="O199" s="124"/>
      <c r="P199" s="124"/>
      <c r="Q199" s="124"/>
      <c r="R199" s="124">
        <v>292</v>
      </c>
      <c r="S199" s="124">
        <f t="shared" si="96"/>
        <v>177.60000000000105</v>
      </c>
      <c r="T199" s="124">
        <f t="shared" si="97"/>
        <v>41.359999999999843</v>
      </c>
      <c r="U199" s="124">
        <f t="shared" si="98"/>
        <v>50.039999999999765</v>
      </c>
      <c r="V199" s="124"/>
      <c r="W199" s="124">
        <f t="shared" si="99"/>
        <v>177.60000000000105</v>
      </c>
      <c r="X199" s="124">
        <f t="shared" si="100"/>
        <v>41.359999999999843</v>
      </c>
      <c r="Y199" s="124">
        <f t="shared" si="101"/>
        <v>50.039999999999765</v>
      </c>
      <c r="Z199" s="124"/>
      <c r="AA199" s="124">
        <f t="shared" si="102"/>
        <v>147.60000000000068</v>
      </c>
      <c r="AB199" s="124">
        <f t="shared" si="103"/>
        <v>34.520000000000032</v>
      </c>
      <c r="AC199" s="124">
        <f t="shared" si="104"/>
        <v>24.519999999999882</v>
      </c>
    </row>
    <row r="200" spans="2:29" x14ac:dyDescent="0.4">
      <c r="B200">
        <v>293</v>
      </c>
      <c r="C200" s="124">
        <f t="shared" si="87"/>
        <v>608.10000000000218</v>
      </c>
      <c r="D200" s="124">
        <f t="shared" si="88"/>
        <v>157.20000000000053</v>
      </c>
      <c r="E200" s="124">
        <f t="shared" si="89"/>
        <v>118.04000000000011</v>
      </c>
      <c r="F200" s="124"/>
      <c r="G200" s="124">
        <f t="shared" si="90"/>
        <v>500.19999999999789</v>
      </c>
      <c r="H200" s="124">
        <f t="shared" si="91"/>
        <v>127.89999999999974</v>
      </c>
      <c r="I200" s="124">
        <f t="shared" si="92"/>
        <v>118.04000000000011</v>
      </c>
      <c r="J200" s="124"/>
      <c r="K200" s="124">
        <f t="shared" si="93"/>
        <v>303.69999999999902</v>
      </c>
      <c r="L200" s="124">
        <f t="shared" si="94"/>
        <v>64.090000000000231</v>
      </c>
      <c r="M200" s="124">
        <f t="shared" si="95"/>
        <v>36.370000000000161</v>
      </c>
      <c r="N200" s="124"/>
      <c r="O200" s="124"/>
      <c r="P200" s="124"/>
      <c r="Q200" s="124"/>
      <c r="R200" s="124">
        <v>293</v>
      </c>
      <c r="S200" s="124">
        <f t="shared" si="96"/>
        <v>177.90000000000106</v>
      </c>
      <c r="T200" s="124">
        <f t="shared" si="97"/>
        <v>41.439999999999841</v>
      </c>
      <c r="U200" s="124">
        <f t="shared" si="98"/>
        <v>50.159999999999762</v>
      </c>
      <c r="V200" s="124"/>
      <c r="W200" s="124">
        <f t="shared" si="99"/>
        <v>177.90000000000106</v>
      </c>
      <c r="X200" s="124">
        <f t="shared" si="100"/>
        <v>41.439999999999841</v>
      </c>
      <c r="Y200" s="124">
        <f t="shared" si="101"/>
        <v>50.159999999999762</v>
      </c>
      <c r="Z200" s="124"/>
      <c r="AA200" s="124">
        <f t="shared" si="102"/>
        <v>147.90000000000069</v>
      </c>
      <c r="AB200" s="124">
        <f t="shared" si="103"/>
        <v>34.580000000000034</v>
      </c>
      <c r="AC200" s="124">
        <f t="shared" si="104"/>
        <v>24.579999999999881</v>
      </c>
    </row>
    <row r="201" spans="2:29" x14ac:dyDescent="0.4">
      <c r="B201">
        <v>294</v>
      </c>
      <c r="C201" s="124">
        <f t="shared" si="87"/>
        <v>609.80000000000223</v>
      </c>
      <c r="D201" s="124">
        <f t="shared" si="88"/>
        <v>157.60000000000053</v>
      </c>
      <c r="E201" s="124">
        <f t="shared" si="89"/>
        <v>118.32000000000011</v>
      </c>
      <c r="F201" s="124"/>
      <c r="G201" s="124">
        <f t="shared" si="90"/>
        <v>501.59999999999786</v>
      </c>
      <c r="H201" s="124">
        <f t="shared" si="91"/>
        <v>128.19999999999973</v>
      </c>
      <c r="I201" s="124">
        <f t="shared" si="92"/>
        <v>118.32000000000011</v>
      </c>
      <c r="J201" s="124"/>
      <c r="K201" s="124">
        <f t="shared" si="93"/>
        <v>304.599999999999</v>
      </c>
      <c r="L201" s="124">
        <f t="shared" si="94"/>
        <v>64.220000000000226</v>
      </c>
      <c r="M201" s="124">
        <f t="shared" si="95"/>
        <v>36.460000000000164</v>
      </c>
      <c r="N201" s="124"/>
      <c r="O201" s="124"/>
      <c r="P201" s="124"/>
      <c r="Q201" s="124"/>
      <c r="R201" s="124">
        <v>294</v>
      </c>
      <c r="S201" s="124">
        <f t="shared" si="96"/>
        <v>178.20000000000107</v>
      </c>
      <c r="T201" s="124">
        <f t="shared" si="97"/>
        <v>41.51999999999984</v>
      </c>
      <c r="U201" s="124">
        <f t="shared" si="98"/>
        <v>50.27999999999976</v>
      </c>
      <c r="V201" s="124"/>
      <c r="W201" s="124">
        <f t="shared" si="99"/>
        <v>178.20000000000107</v>
      </c>
      <c r="X201" s="124">
        <f t="shared" si="100"/>
        <v>41.51999999999984</v>
      </c>
      <c r="Y201" s="124">
        <f t="shared" si="101"/>
        <v>50.27999999999976</v>
      </c>
      <c r="Z201" s="124"/>
      <c r="AA201" s="124">
        <f t="shared" si="102"/>
        <v>148.2000000000007</v>
      </c>
      <c r="AB201" s="124">
        <f t="shared" si="103"/>
        <v>34.640000000000036</v>
      </c>
      <c r="AC201" s="124">
        <f t="shared" si="104"/>
        <v>24.63999999999988</v>
      </c>
    </row>
    <row r="202" spans="2:29" x14ac:dyDescent="0.4">
      <c r="B202">
        <v>295</v>
      </c>
      <c r="C202" s="124">
        <f t="shared" si="87"/>
        <v>611.50000000000227</v>
      </c>
      <c r="D202" s="124">
        <f t="shared" si="88"/>
        <v>158.00000000000054</v>
      </c>
      <c r="E202" s="124">
        <f t="shared" si="89"/>
        <v>118.60000000000011</v>
      </c>
      <c r="F202" s="124"/>
      <c r="G202" s="124">
        <f t="shared" si="90"/>
        <v>502.99999999999784</v>
      </c>
      <c r="H202" s="124">
        <f t="shared" si="91"/>
        <v>128.49999999999974</v>
      </c>
      <c r="I202" s="124">
        <f t="shared" si="92"/>
        <v>118.60000000000011</v>
      </c>
      <c r="J202" s="124"/>
      <c r="K202" s="124">
        <f t="shared" si="93"/>
        <v>305.49999999999898</v>
      </c>
      <c r="L202" s="124">
        <f t="shared" si="94"/>
        <v>64.350000000000222</v>
      </c>
      <c r="M202" s="124">
        <f t="shared" si="95"/>
        <v>36.550000000000168</v>
      </c>
      <c r="N202" s="124"/>
      <c r="O202" s="124"/>
      <c r="P202" s="124"/>
      <c r="Q202" s="124"/>
      <c r="R202" s="124">
        <v>295</v>
      </c>
      <c r="S202" s="124">
        <f t="shared" si="96"/>
        <v>178.50000000000108</v>
      </c>
      <c r="T202" s="124">
        <f t="shared" si="97"/>
        <v>41.599999999999838</v>
      </c>
      <c r="U202" s="124">
        <f t="shared" si="98"/>
        <v>50.399999999999757</v>
      </c>
      <c r="V202" s="124"/>
      <c r="W202" s="124">
        <f t="shared" si="99"/>
        <v>178.50000000000108</v>
      </c>
      <c r="X202" s="124">
        <f t="shared" si="100"/>
        <v>41.599999999999838</v>
      </c>
      <c r="Y202" s="124">
        <f t="shared" si="101"/>
        <v>50.399999999999757</v>
      </c>
      <c r="Z202" s="124"/>
      <c r="AA202" s="124">
        <f t="shared" si="102"/>
        <v>148.50000000000071</v>
      </c>
      <c r="AB202" s="124">
        <f t="shared" si="103"/>
        <v>34.700000000000038</v>
      </c>
      <c r="AC202" s="124">
        <f t="shared" si="104"/>
        <v>24.699999999999878</v>
      </c>
    </row>
    <row r="203" spans="2:29" x14ac:dyDescent="0.4">
      <c r="B203">
        <v>296</v>
      </c>
      <c r="C203" s="124">
        <f t="shared" si="87"/>
        <v>613.20000000000232</v>
      </c>
      <c r="D203" s="124">
        <f t="shared" si="88"/>
        <v>158.40000000000055</v>
      </c>
      <c r="E203" s="124">
        <f t="shared" si="89"/>
        <v>118.88000000000011</v>
      </c>
      <c r="F203" s="124"/>
      <c r="G203" s="124">
        <f t="shared" si="90"/>
        <v>504.39999999999782</v>
      </c>
      <c r="H203" s="124">
        <f t="shared" si="91"/>
        <v>128.79999999999976</v>
      </c>
      <c r="I203" s="124">
        <f t="shared" si="92"/>
        <v>118.88000000000011</v>
      </c>
      <c r="J203" s="124"/>
      <c r="K203" s="124">
        <f t="shared" si="93"/>
        <v>306.39999999999895</v>
      </c>
      <c r="L203" s="124">
        <f t="shared" si="94"/>
        <v>64.480000000000217</v>
      </c>
      <c r="M203" s="124">
        <f t="shared" si="95"/>
        <v>36.640000000000171</v>
      </c>
      <c r="N203" s="124"/>
      <c r="O203" s="124"/>
      <c r="P203" s="124"/>
      <c r="Q203" s="124"/>
      <c r="R203" s="124">
        <v>296</v>
      </c>
      <c r="S203" s="124">
        <f t="shared" si="96"/>
        <v>178.80000000000109</v>
      </c>
      <c r="T203" s="124">
        <f t="shared" si="97"/>
        <v>41.679999999999836</v>
      </c>
      <c r="U203" s="124">
        <f t="shared" si="98"/>
        <v>50.519999999999754</v>
      </c>
      <c r="V203" s="124"/>
      <c r="W203" s="124">
        <f t="shared" si="99"/>
        <v>178.80000000000109</v>
      </c>
      <c r="X203" s="124">
        <f t="shared" si="100"/>
        <v>41.679999999999836</v>
      </c>
      <c r="Y203" s="124">
        <f t="shared" si="101"/>
        <v>50.519999999999754</v>
      </c>
      <c r="Z203" s="124"/>
      <c r="AA203" s="124">
        <f t="shared" si="102"/>
        <v>148.80000000000072</v>
      </c>
      <c r="AB203" s="124">
        <f t="shared" si="103"/>
        <v>34.760000000000041</v>
      </c>
      <c r="AC203" s="124">
        <f t="shared" si="104"/>
        <v>24.759999999999877</v>
      </c>
    </row>
    <row r="204" spans="2:29" x14ac:dyDescent="0.4">
      <c r="B204">
        <v>297</v>
      </c>
      <c r="C204" s="124">
        <f t="shared" si="87"/>
        <v>614.90000000000236</v>
      </c>
      <c r="D204" s="124">
        <f t="shared" si="88"/>
        <v>158.80000000000055</v>
      </c>
      <c r="E204" s="124">
        <f t="shared" si="89"/>
        <v>119.16000000000011</v>
      </c>
      <c r="F204" s="124"/>
      <c r="G204" s="124">
        <f t="shared" si="90"/>
        <v>505.79999999999779</v>
      </c>
      <c r="H204" s="124">
        <f t="shared" si="91"/>
        <v>129.09999999999977</v>
      </c>
      <c r="I204" s="124">
        <f t="shared" si="92"/>
        <v>119.16000000000011</v>
      </c>
      <c r="J204" s="124"/>
      <c r="K204" s="124">
        <f t="shared" si="93"/>
        <v>307.29999999999893</v>
      </c>
      <c r="L204" s="124">
        <f t="shared" si="94"/>
        <v>64.610000000000213</v>
      </c>
      <c r="M204" s="124">
        <f t="shared" si="95"/>
        <v>36.730000000000175</v>
      </c>
      <c r="N204" s="124"/>
      <c r="O204" s="124"/>
      <c r="P204" s="124"/>
      <c r="Q204" s="124"/>
      <c r="R204" s="124">
        <v>297</v>
      </c>
      <c r="S204" s="124">
        <f t="shared" si="96"/>
        <v>179.1000000000011</v>
      </c>
      <c r="T204" s="124">
        <f t="shared" si="97"/>
        <v>41.759999999999835</v>
      </c>
      <c r="U204" s="124">
        <f t="shared" si="98"/>
        <v>50.639999999999752</v>
      </c>
      <c r="V204" s="124"/>
      <c r="W204" s="124">
        <f t="shared" si="99"/>
        <v>179.1000000000011</v>
      </c>
      <c r="X204" s="124">
        <f t="shared" si="100"/>
        <v>41.759999999999835</v>
      </c>
      <c r="Y204" s="124">
        <f t="shared" si="101"/>
        <v>50.639999999999752</v>
      </c>
      <c r="Z204" s="124"/>
      <c r="AA204" s="124">
        <f t="shared" si="102"/>
        <v>149.10000000000073</v>
      </c>
      <c r="AB204" s="124">
        <f t="shared" si="103"/>
        <v>34.820000000000043</v>
      </c>
      <c r="AC204" s="124">
        <f t="shared" si="104"/>
        <v>24.819999999999876</v>
      </c>
    </row>
    <row r="205" spans="2:29" x14ac:dyDescent="0.4">
      <c r="B205">
        <v>298</v>
      </c>
      <c r="C205" s="124">
        <f t="shared" si="87"/>
        <v>616.60000000000241</v>
      </c>
      <c r="D205" s="124">
        <f t="shared" si="88"/>
        <v>159.20000000000056</v>
      </c>
      <c r="E205" s="124">
        <f t="shared" si="89"/>
        <v>119.44000000000011</v>
      </c>
      <c r="F205" s="124"/>
      <c r="G205" s="124">
        <f t="shared" si="90"/>
        <v>507.19999999999777</v>
      </c>
      <c r="H205" s="124">
        <f t="shared" si="91"/>
        <v>129.39999999999978</v>
      </c>
      <c r="I205" s="124">
        <f t="shared" si="92"/>
        <v>119.44000000000011</v>
      </c>
      <c r="J205" s="124"/>
      <c r="K205" s="124">
        <f t="shared" si="93"/>
        <v>308.19999999999891</v>
      </c>
      <c r="L205" s="124">
        <f t="shared" si="94"/>
        <v>64.740000000000208</v>
      </c>
      <c r="M205" s="124">
        <f t="shared" si="95"/>
        <v>36.820000000000178</v>
      </c>
      <c r="N205" s="124"/>
      <c r="O205" s="124"/>
      <c r="P205" s="124"/>
      <c r="Q205" s="124"/>
      <c r="R205" s="124">
        <v>298</v>
      </c>
      <c r="S205" s="124">
        <f t="shared" si="96"/>
        <v>179.40000000000111</v>
      </c>
      <c r="T205" s="124">
        <f t="shared" si="97"/>
        <v>41.839999999999833</v>
      </c>
      <c r="U205" s="124">
        <f t="shared" si="98"/>
        <v>50.759999999999749</v>
      </c>
      <c r="V205" s="124"/>
      <c r="W205" s="124">
        <f t="shared" si="99"/>
        <v>179.40000000000111</v>
      </c>
      <c r="X205" s="124">
        <f t="shared" si="100"/>
        <v>41.839999999999833</v>
      </c>
      <c r="Y205" s="124">
        <f t="shared" si="101"/>
        <v>50.759999999999749</v>
      </c>
      <c r="Z205" s="124"/>
      <c r="AA205" s="124">
        <f t="shared" si="102"/>
        <v>149.40000000000074</v>
      </c>
      <c r="AB205" s="124">
        <f t="shared" si="103"/>
        <v>34.880000000000045</v>
      </c>
      <c r="AC205" s="124">
        <f t="shared" si="104"/>
        <v>24.879999999999875</v>
      </c>
    </row>
    <row r="206" spans="2:29" x14ac:dyDescent="0.4">
      <c r="B206">
        <v>299</v>
      </c>
      <c r="C206" s="124">
        <f t="shared" si="87"/>
        <v>618.30000000000246</v>
      </c>
      <c r="D206" s="124">
        <f t="shared" si="88"/>
        <v>159.60000000000056</v>
      </c>
      <c r="E206" s="124">
        <f t="shared" si="89"/>
        <v>119.72000000000011</v>
      </c>
      <c r="F206" s="124"/>
      <c r="G206" s="124">
        <f t="shared" si="90"/>
        <v>508.59999999999775</v>
      </c>
      <c r="H206" s="124">
        <f t="shared" si="91"/>
        <v>129.69999999999979</v>
      </c>
      <c r="I206" s="124">
        <f t="shared" si="92"/>
        <v>119.72000000000011</v>
      </c>
      <c r="J206" s="124"/>
      <c r="K206" s="124">
        <f t="shared" si="93"/>
        <v>309.09999999999889</v>
      </c>
      <c r="L206" s="124">
        <f t="shared" si="94"/>
        <v>64.870000000000203</v>
      </c>
      <c r="M206" s="124">
        <f t="shared" si="95"/>
        <v>36.910000000000181</v>
      </c>
      <c r="N206" s="124"/>
      <c r="O206" s="124"/>
      <c r="P206" s="124"/>
      <c r="Q206" s="124"/>
      <c r="R206" s="124">
        <v>299</v>
      </c>
      <c r="S206" s="124">
        <f t="shared" si="96"/>
        <v>179.70000000000113</v>
      </c>
      <c r="T206" s="124">
        <f t="shared" si="97"/>
        <v>41.919999999999831</v>
      </c>
      <c r="U206" s="124">
        <f t="shared" si="98"/>
        <v>50.879999999999747</v>
      </c>
      <c r="V206" s="124"/>
      <c r="W206" s="124">
        <f t="shared" si="99"/>
        <v>179.70000000000113</v>
      </c>
      <c r="X206" s="124">
        <f t="shared" si="100"/>
        <v>41.919999999999831</v>
      </c>
      <c r="Y206" s="124">
        <f t="shared" si="101"/>
        <v>50.879999999999747</v>
      </c>
      <c r="Z206" s="124"/>
      <c r="AA206" s="124">
        <f t="shared" si="102"/>
        <v>149.70000000000076</v>
      </c>
      <c r="AB206" s="124">
        <f t="shared" si="103"/>
        <v>34.940000000000047</v>
      </c>
      <c r="AC206" s="124">
        <f t="shared" si="104"/>
        <v>24.939999999999873</v>
      </c>
    </row>
    <row r="207" spans="2:29" s="123" customFormat="1" x14ac:dyDescent="0.4">
      <c r="B207" s="123">
        <v>300</v>
      </c>
      <c r="C207" s="126">
        <v>620</v>
      </c>
      <c r="D207" s="126">
        <v>160</v>
      </c>
      <c r="E207" s="126">
        <v>120</v>
      </c>
      <c r="F207" s="126"/>
      <c r="G207" s="126">
        <v>510</v>
      </c>
      <c r="H207" s="126">
        <v>130</v>
      </c>
      <c r="I207" s="126">
        <v>120</v>
      </c>
      <c r="J207" s="126"/>
      <c r="K207" s="126">
        <v>310</v>
      </c>
      <c r="L207" s="126">
        <v>65</v>
      </c>
      <c r="M207" s="126">
        <v>37</v>
      </c>
      <c r="N207" s="126"/>
      <c r="O207" s="126"/>
      <c r="P207" s="126"/>
      <c r="Q207" s="126"/>
      <c r="R207" s="126">
        <v>300</v>
      </c>
      <c r="S207" s="125">
        <v>180</v>
      </c>
      <c r="T207" s="125">
        <v>42</v>
      </c>
      <c r="U207" s="125">
        <v>51</v>
      </c>
      <c r="V207" s="126"/>
      <c r="W207" s="125">
        <v>180</v>
      </c>
      <c r="X207" s="125">
        <v>42</v>
      </c>
      <c r="Y207" s="125">
        <v>51</v>
      </c>
      <c r="Z207" s="126"/>
      <c r="AA207" s="125">
        <v>150</v>
      </c>
      <c r="AB207" s="123">
        <v>35</v>
      </c>
      <c r="AC207" s="123">
        <v>25</v>
      </c>
    </row>
  </sheetData>
  <sheetProtection algorithmName="SHA-512" hashValue="3sIHCC0k267JY2iwo7Sq91LH+ACvC+5l8voCXWU6TO7QOx5elBA+2LzUFzgBGUzLyLw+kQvaVl3xbziLGylCkw==" saltValue="7c44qGGq5k2C3cbEA3t4dA==" spinCount="100000" sheet="1" objects="1" scenarios="1"/>
  <mergeCells count="2">
    <mergeCell ref="B1:M1"/>
    <mergeCell ref="R1:AC1"/>
  </mergeCells>
  <phoneticPr fontId="3"/>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取り扱い説明</vt:lpstr>
      <vt:lpstr>積算</vt:lpstr>
      <vt:lpstr>Sheet1</vt:lpstr>
      <vt:lpstr>積算!Print_Area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中村建築構造設計中村康一</dc:creator>
  <cp:lastModifiedBy>勉 蓑田</cp:lastModifiedBy>
  <cp:lastPrinted>2019-11-28T01:09:38Z</cp:lastPrinted>
  <dcterms:created xsi:type="dcterms:W3CDTF">2019-07-03T00:41:14Z</dcterms:created>
  <dcterms:modified xsi:type="dcterms:W3CDTF">2025-10-20T02:55:03Z</dcterms:modified>
</cp:coreProperties>
</file>